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jpeg" ContentType="image/jpeg"/>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4.xml" ContentType="application/vnd.openxmlformats-officedocument.spreadsheetml.worksheet+xml"/>
  <Override PartName="/xl/calcChain.xml" ContentType="application/vnd.openxmlformats-officedocument.spreadsheetml.calcChain+xml"/>
  <Override PartName="/xl/worksheets/sheet2.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4" lowestEdited="7" rupBuild="4505"/>
  <workbookPr autoCompressPictures="0"/>
  <bookViews>
    <workbookView xWindow="880" yWindow="-80" windowWidth="34400" windowHeight="22160" activeTab="3"/>
  </bookViews>
  <sheets>
    <sheet name="Disclaimer" sheetId="3" r:id="rId1"/>
    <sheet name="Sample Fin Model - Scenerio 1" sheetId="8" r:id="rId2"/>
    <sheet name="Sample Fin Model - Scenerio 2" sheetId="1" r:id="rId3"/>
    <sheet name="Sample Fin Model - Scenerio 3" sheetId="7" r:id="rId4"/>
    <sheet name="Inital Startup Costs" sheetId="2" r:id="rId5"/>
  </sheets>
  <calcPr calcId="13040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D16" i="2"/>
  <c r="C16"/>
  <c r="E61" i="8"/>
  <c r="F61"/>
  <c r="G61"/>
  <c r="H61"/>
  <c r="I61"/>
  <c r="J61"/>
  <c r="K61"/>
  <c r="L61"/>
  <c r="M61"/>
  <c r="D61"/>
  <c r="D80"/>
  <c r="D81"/>
  <c r="E79"/>
  <c r="E80"/>
  <c r="E81"/>
  <c r="F79"/>
  <c r="F80"/>
  <c r="F81"/>
  <c r="G79"/>
  <c r="G80"/>
  <c r="G81"/>
  <c r="H79"/>
  <c r="H80"/>
  <c r="H81"/>
  <c r="I79"/>
  <c r="I80"/>
  <c r="I81"/>
  <c r="J79"/>
  <c r="J80"/>
  <c r="J81"/>
  <c r="K79"/>
  <c r="K80"/>
  <c r="K81"/>
  <c r="L79"/>
  <c r="L80"/>
  <c r="L81"/>
  <c r="M79"/>
  <c r="M80"/>
  <c r="M81"/>
  <c r="N79"/>
  <c r="N80"/>
  <c r="N81"/>
  <c r="O79"/>
  <c r="O80"/>
  <c r="O81"/>
  <c r="P79"/>
  <c r="P80"/>
  <c r="P81"/>
  <c r="Q79"/>
  <c r="Q80"/>
  <c r="Q81"/>
  <c r="R79"/>
  <c r="R80"/>
  <c r="R81"/>
  <c r="S79"/>
  <c r="S80"/>
  <c r="S81"/>
  <c r="T79"/>
  <c r="T80"/>
  <c r="T81"/>
  <c r="U79"/>
  <c r="U80"/>
  <c r="U81"/>
  <c r="V79"/>
  <c r="V80"/>
  <c r="V81"/>
  <c r="W79"/>
  <c r="W80"/>
  <c r="W81"/>
  <c r="X79"/>
  <c r="X80"/>
  <c r="X81"/>
  <c r="Y79"/>
  <c r="Y80"/>
  <c r="Y81"/>
  <c r="Z79"/>
  <c r="Z80"/>
  <c r="Z81"/>
  <c r="AA79"/>
  <c r="AA80"/>
  <c r="AA81"/>
  <c r="C10"/>
  <c r="AA83"/>
  <c r="C13"/>
  <c r="AA86"/>
  <c r="C22"/>
  <c r="AA87"/>
  <c r="AA88"/>
  <c r="AA90"/>
  <c r="AA94"/>
  <c r="C26"/>
  <c r="AA95"/>
  <c r="AA96"/>
  <c r="AA97"/>
  <c r="AA98"/>
  <c r="AA100"/>
  <c r="AA101"/>
  <c r="Z83"/>
  <c r="Z86"/>
  <c r="Z87"/>
  <c r="Z88"/>
  <c r="Z90"/>
  <c r="Z94"/>
  <c r="Z95"/>
  <c r="Z96"/>
  <c r="Z97"/>
  <c r="Z98"/>
  <c r="Z100"/>
  <c r="Z101"/>
  <c r="Y83"/>
  <c r="Y86"/>
  <c r="Y87"/>
  <c r="Y88"/>
  <c r="Y90"/>
  <c r="Y94"/>
  <c r="Y95"/>
  <c r="Y96"/>
  <c r="Y97"/>
  <c r="Y98"/>
  <c r="Y100"/>
  <c r="Y101"/>
  <c r="X83"/>
  <c r="X86"/>
  <c r="X87"/>
  <c r="X88"/>
  <c r="X90"/>
  <c r="X94"/>
  <c r="X95"/>
  <c r="X96"/>
  <c r="X97"/>
  <c r="X98"/>
  <c r="X100"/>
  <c r="X101"/>
  <c r="W83"/>
  <c r="W86"/>
  <c r="W87"/>
  <c r="W88"/>
  <c r="W90"/>
  <c r="W94"/>
  <c r="W95"/>
  <c r="W96"/>
  <c r="W97"/>
  <c r="W98"/>
  <c r="W100"/>
  <c r="W101"/>
  <c r="V83"/>
  <c r="V86"/>
  <c r="V87"/>
  <c r="V88"/>
  <c r="V90"/>
  <c r="V94"/>
  <c r="V95"/>
  <c r="V96"/>
  <c r="V97"/>
  <c r="V98"/>
  <c r="V100"/>
  <c r="V101"/>
  <c r="U83"/>
  <c r="U86"/>
  <c r="U87"/>
  <c r="U88"/>
  <c r="U90"/>
  <c r="U94"/>
  <c r="U95"/>
  <c r="U96"/>
  <c r="U97"/>
  <c r="U98"/>
  <c r="U100"/>
  <c r="U101"/>
  <c r="T83"/>
  <c r="T86"/>
  <c r="T87"/>
  <c r="T88"/>
  <c r="T90"/>
  <c r="T94"/>
  <c r="T95"/>
  <c r="T96"/>
  <c r="T97"/>
  <c r="T98"/>
  <c r="T100"/>
  <c r="T101"/>
  <c r="S83"/>
  <c r="S86"/>
  <c r="S87"/>
  <c r="S88"/>
  <c r="S90"/>
  <c r="S94"/>
  <c r="S95"/>
  <c r="S96"/>
  <c r="S97"/>
  <c r="S98"/>
  <c r="S100"/>
  <c r="S101"/>
  <c r="R83"/>
  <c r="R86"/>
  <c r="R87"/>
  <c r="R88"/>
  <c r="R90"/>
  <c r="R94"/>
  <c r="R95"/>
  <c r="R96"/>
  <c r="R97"/>
  <c r="R98"/>
  <c r="R100"/>
  <c r="R101"/>
  <c r="Q83"/>
  <c r="Q86"/>
  <c r="Q87"/>
  <c r="Q88"/>
  <c r="Q90"/>
  <c r="Q94"/>
  <c r="Q95"/>
  <c r="Q96"/>
  <c r="Q97"/>
  <c r="Q98"/>
  <c r="Q100"/>
  <c r="Q101"/>
  <c r="P83"/>
  <c r="P86"/>
  <c r="P87"/>
  <c r="P88"/>
  <c r="P90"/>
  <c r="P94"/>
  <c r="P95"/>
  <c r="P96"/>
  <c r="P97"/>
  <c r="P98"/>
  <c r="P100"/>
  <c r="P101"/>
  <c r="O83"/>
  <c r="O86"/>
  <c r="O87"/>
  <c r="O88"/>
  <c r="O90"/>
  <c r="O94"/>
  <c r="O95"/>
  <c r="O96"/>
  <c r="O97"/>
  <c r="O98"/>
  <c r="O100"/>
  <c r="O101"/>
  <c r="N83"/>
  <c r="N86"/>
  <c r="N87"/>
  <c r="N88"/>
  <c r="N90"/>
  <c r="N94"/>
  <c r="N95"/>
  <c r="N96"/>
  <c r="N97"/>
  <c r="N98"/>
  <c r="N100"/>
  <c r="N101"/>
  <c r="M83"/>
  <c r="M86"/>
  <c r="M87"/>
  <c r="M88"/>
  <c r="M90"/>
  <c r="M94"/>
  <c r="M95"/>
  <c r="M96"/>
  <c r="M97"/>
  <c r="M98"/>
  <c r="M100"/>
  <c r="M101"/>
  <c r="L83"/>
  <c r="L86"/>
  <c r="L87"/>
  <c r="L88"/>
  <c r="L90"/>
  <c r="L94"/>
  <c r="L95"/>
  <c r="L96"/>
  <c r="L97"/>
  <c r="L98"/>
  <c r="L100"/>
  <c r="L101"/>
  <c r="K83"/>
  <c r="K86"/>
  <c r="K87"/>
  <c r="K88"/>
  <c r="K90"/>
  <c r="K94"/>
  <c r="K95"/>
  <c r="K96"/>
  <c r="K97"/>
  <c r="K98"/>
  <c r="K100"/>
  <c r="K101"/>
  <c r="J83"/>
  <c r="J86"/>
  <c r="J87"/>
  <c r="J88"/>
  <c r="J90"/>
  <c r="J94"/>
  <c r="J95"/>
  <c r="J96"/>
  <c r="J97"/>
  <c r="J98"/>
  <c r="J100"/>
  <c r="J101"/>
  <c r="I83"/>
  <c r="I86"/>
  <c r="I87"/>
  <c r="I88"/>
  <c r="I90"/>
  <c r="I94"/>
  <c r="I95"/>
  <c r="I96"/>
  <c r="I97"/>
  <c r="I98"/>
  <c r="I100"/>
  <c r="I101"/>
  <c r="H83"/>
  <c r="H86"/>
  <c r="H87"/>
  <c r="H88"/>
  <c r="H90"/>
  <c r="H94"/>
  <c r="H95"/>
  <c r="H96"/>
  <c r="H97"/>
  <c r="H98"/>
  <c r="H100"/>
  <c r="H101"/>
  <c r="G83"/>
  <c r="G86"/>
  <c r="G87"/>
  <c r="G88"/>
  <c r="G90"/>
  <c r="G94"/>
  <c r="G95"/>
  <c r="G96"/>
  <c r="G97"/>
  <c r="G98"/>
  <c r="G100"/>
  <c r="G101"/>
  <c r="F83"/>
  <c r="F86"/>
  <c r="F87"/>
  <c r="F88"/>
  <c r="F90"/>
  <c r="F94"/>
  <c r="F95"/>
  <c r="F96"/>
  <c r="F97"/>
  <c r="F98"/>
  <c r="F100"/>
  <c r="F101"/>
  <c r="E83"/>
  <c r="E86"/>
  <c r="E87"/>
  <c r="E88"/>
  <c r="E90"/>
  <c r="E94"/>
  <c r="E95"/>
  <c r="E96"/>
  <c r="E97"/>
  <c r="E98"/>
  <c r="E100"/>
  <c r="E101"/>
  <c r="D83"/>
  <c r="D86"/>
  <c r="D87"/>
  <c r="D88"/>
  <c r="D90"/>
  <c r="D94"/>
  <c r="D95"/>
  <c r="D96"/>
  <c r="D97"/>
  <c r="D98"/>
  <c r="D100"/>
  <c r="D101"/>
  <c r="AA91"/>
  <c r="Z91"/>
  <c r="Y91"/>
  <c r="X91"/>
  <c r="W91"/>
  <c r="V91"/>
  <c r="U91"/>
  <c r="T91"/>
  <c r="S91"/>
  <c r="R91"/>
  <c r="Q91"/>
  <c r="P91"/>
  <c r="O91"/>
  <c r="N91"/>
  <c r="M91"/>
  <c r="L91"/>
  <c r="K91"/>
  <c r="J91"/>
  <c r="I91"/>
  <c r="H91"/>
  <c r="G91"/>
  <c r="F91"/>
  <c r="E91"/>
  <c r="D91"/>
  <c r="E77"/>
  <c r="F77"/>
  <c r="G77"/>
  <c r="H77"/>
  <c r="I77"/>
  <c r="J77"/>
  <c r="K77"/>
  <c r="L77"/>
  <c r="M77"/>
  <c r="N77"/>
  <c r="O77"/>
  <c r="P77"/>
  <c r="Q77"/>
  <c r="R77"/>
  <c r="S77"/>
  <c r="T77"/>
  <c r="U77"/>
  <c r="V77"/>
  <c r="W77"/>
  <c r="X77"/>
  <c r="Y77"/>
  <c r="Z77"/>
  <c r="AA77"/>
  <c r="E54"/>
  <c r="F54"/>
  <c r="G54"/>
  <c r="H54"/>
  <c r="I54"/>
  <c r="J54"/>
  <c r="K54"/>
  <c r="L54"/>
  <c r="M54"/>
  <c r="M56"/>
  <c r="M58"/>
  <c r="C43"/>
  <c r="C44"/>
  <c r="A60"/>
  <c r="M60"/>
  <c r="M63"/>
  <c r="M64"/>
  <c r="M65"/>
  <c r="C33"/>
  <c r="M66"/>
  <c r="M67"/>
  <c r="M69"/>
  <c r="M70"/>
  <c r="L56"/>
  <c r="L58"/>
  <c r="L60"/>
  <c r="L63"/>
  <c r="L64"/>
  <c r="L65"/>
  <c r="L66"/>
  <c r="L67"/>
  <c r="L69"/>
  <c r="L70"/>
  <c r="K56"/>
  <c r="K58"/>
  <c r="K60"/>
  <c r="K63"/>
  <c r="K64"/>
  <c r="K65"/>
  <c r="K66"/>
  <c r="K67"/>
  <c r="K69"/>
  <c r="K70"/>
  <c r="J56"/>
  <c r="J58"/>
  <c r="J60"/>
  <c r="J63"/>
  <c r="J64"/>
  <c r="J65"/>
  <c r="J66"/>
  <c r="J67"/>
  <c r="J69"/>
  <c r="J70"/>
  <c r="I56"/>
  <c r="I58"/>
  <c r="I60"/>
  <c r="I63"/>
  <c r="I64"/>
  <c r="I65"/>
  <c r="I66"/>
  <c r="I67"/>
  <c r="I69"/>
  <c r="I70"/>
  <c r="H56"/>
  <c r="H58"/>
  <c r="H60"/>
  <c r="H63"/>
  <c r="H64"/>
  <c r="H65"/>
  <c r="H66"/>
  <c r="H67"/>
  <c r="H69"/>
  <c r="H70"/>
  <c r="G56"/>
  <c r="G58"/>
  <c r="G60"/>
  <c r="G63"/>
  <c r="G64"/>
  <c r="G65"/>
  <c r="G66"/>
  <c r="G67"/>
  <c r="G69"/>
  <c r="G70"/>
  <c r="F56"/>
  <c r="F58"/>
  <c r="F60"/>
  <c r="F63"/>
  <c r="F64"/>
  <c r="F65"/>
  <c r="F66"/>
  <c r="F67"/>
  <c r="F69"/>
  <c r="F70"/>
  <c r="E56"/>
  <c r="E58"/>
  <c r="E60"/>
  <c r="E63"/>
  <c r="E64"/>
  <c r="E65"/>
  <c r="E66"/>
  <c r="E67"/>
  <c r="E69"/>
  <c r="E70"/>
  <c r="D56"/>
  <c r="D58"/>
  <c r="D60"/>
  <c r="D63"/>
  <c r="D64"/>
  <c r="D65"/>
  <c r="D66"/>
  <c r="D67"/>
  <c r="D69"/>
  <c r="D70"/>
  <c r="C36"/>
  <c r="C37"/>
  <c r="C38"/>
  <c r="C39"/>
  <c r="C40"/>
  <c r="C45"/>
  <c r="C46"/>
  <c r="C48"/>
  <c r="E61" i="1"/>
  <c r="F61"/>
  <c r="G61"/>
  <c r="H61"/>
  <c r="I61"/>
  <c r="J61"/>
  <c r="K61"/>
  <c r="L61"/>
  <c r="M61"/>
  <c r="D61"/>
  <c r="C26"/>
  <c r="E64"/>
  <c r="C10"/>
  <c r="E54"/>
  <c r="E56"/>
  <c r="E58"/>
  <c r="C33"/>
  <c r="E66"/>
  <c r="E63"/>
  <c r="E65"/>
  <c r="E67"/>
  <c r="C13"/>
  <c r="C43"/>
  <c r="C22"/>
  <c r="C44"/>
  <c r="A60"/>
  <c r="E60"/>
  <c r="E69"/>
  <c r="F64"/>
  <c r="F54"/>
  <c r="F56"/>
  <c r="F58"/>
  <c r="F66"/>
  <c r="F63"/>
  <c r="F65"/>
  <c r="F67"/>
  <c r="F60"/>
  <c r="F69"/>
  <c r="G64"/>
  <c r="G54"/>
  <c r="G56"/>
  <c r="G58"/>
  <c r="G66"/>
  <c r="G63"/>
  <c r="G65"/>
  <c r="G67"/>
  <c r="G60"/>
  <c r="G69"/>
  <c r="H64"/>
  <c r="H54"/>
  <c r="H56"/>
  <c r="H58"/>
  <c r="H66"/>
  <c r="H63"/>
  <c r="H65"/>
  <c r="H67"/>
  <c r="H60"/>
  <c r="H69"/>
  <c r="I64"/>
  <c r="I54"/>
  <c r="I56"/>
  <c r="I58"/>
  <c r="I66"/>
  <c r="I63"/>
  <c r="I65"/>
  <c r="I67"/>
  <c r="I60"/>
  <c r="I69"/>
  <c r="J64"/>
  <c r="J54"/>
  <c r="J56"/>
  <c r="J58"/>
  <c r="J66"/>
  <c r="J63"/>
  <c r="J65"/>
  <c r="J67"/>
  <c r="J60"/>
  <c r="J69"/>
  <c r="K64"/>
  <c r="K54"/>
  <c r="K56"/>
  <c r="K58"/>
  <c r="K66"/>
  <c r="K63"/>
  <c r="K65"/>
  <c r="K67"/>
  <c r="K60"/>
  <c r="K69"/>
  <c r="L64"/>
  <c r="L54"/>
  <c r="L56"/>
  <c r="L58"/>
  <c r="L66"/>
  <c r="L63"/>
  <c r="L65"/>
  <c r="L67"/>
  <c r="L60"/>
  <c r="L69"/>
  <c r="M64"/>
  <c r="M54"/>
  <c r="M56"/>
  <c r="M58"/>
  <c r="M66"/>
  <c r="M63"/>
  <c r="M65"/>
  <c r="M67"/>
  <c r="M60"/>
  <c r="M69"/>
  <c r="D64"/>
  <c r="D56"/>
  <c r="D58"/>
  <c r="D66"/>
  <c r="D63"/>
  <c r="D65"/>
  <c r="D67"/>
  <c r="D60"/>
  <c r="D69"/>
  <c r="AA80"/>
  <c r="Z80"/>
  <c r="Y80"/>
  <c r="X80"/>
  <c r="W80"/>
  <c r="V80"/>
  <c r="U80"/>
  <c r="T80"/>
  <c r="S80"/>
  <c r="R80"/>
  <c r="Q80"/>
  <c r="P80"/>
  <c r="O80"/>
  <c r="N80"/>
  <c r="M80"/>
  <c r="L80"/>
  <c r="K80"/>
  <c r="J80"/>
  <c r="I80"/>
  <c r="H80"/>
  <c r="G80"/>
  <c r="F80"/>
  <c r="E80"/>
  <c r="D80"/>
  <c r="D81"/>
  <c r="E79"/>
  <c r="AA96"/>
  <c r="Z96"/>
  <c r="Y96"/>
  <c r="X96"/>
  <c r="W96"/>
  <c r="V96"/>
  <c r="U96"/>
  <c r="T96"/>
  <c r="S96"/>
  <c r="R96"/>
  <c r="Q96"/>
  <c r="P96"/>
  <c r="O96"/>
  <c r="N96"/>
  <c r="M96"/>
  <c r="L96"/>
  <c r="K96"/>
  <c r="J96"/>
  <c r="I96"/>
  <c r="H96"/>
  <c r="G96"/>
  <c r="F96"/>
  <c r="E96"/>
  <c r="D96"/>
  <c r="AA94"/>
  <c r="Z94"/>
  <c r="Y94"/>
  <c r="X94"/>
  <c r="W94"/>
  <c r="V94"/>
  <c r="U94"/>
  <c r="T94"/>
  <c r="S94"/>
  <c r="R94"/>
  <c r="Q94"/>
  <c r="P94"/>
  <c r="O94"/>
  <c r="N94"/>
  <c r="M94"/>
  <c r="L94"/>
  <c r="K94"/>
  <c r="J94"/>
  <c r="I94"/>
  <c r="H94"/>
  <c r="G94"/>
  <c r="F94"/>
  <c r="E94"/>
  <c r="D94"/>
  <c r="E77"/>
  <c r="F77"/>
  <c r="G77"/>
  <c r="H77"/>
  <c r="I77"/>
  <c r="J77"/>
  <c r="K77"/>
  <c r="L77"/>
  <c r="M77"/>
  <c r="N77"/>
  <c r="O77"/>
  <c r="P77"/>
  <c r="Q77"/>
  <c r="R77"/>
  <c r="S77"/>
  <c r="T77"/>
  <c r="U77"/>
  <c r="V77"/>
  <c r="W77"/>
  <c r="X77"/>
  <c r="Y77"/>
  <c r="Z77"/>
  <c r="AA77"/>
  <c r="C45"/>
  <c r="C39"/>
  <c r="C37"/>
  <c r="C38"/>
  <c r="E81"/>
  <c r="F95"/>
  <c r="N95"/>
  <c r="V95"/>
  <c r="C36"/>
  <c r="G95"/>
  <c r="O95"/>
  <c r="W95"/>
  <c r="J95"/>
  <c r="R95"/>
  <c r="Z95"/>
  <c r="Y95"/>
  <c r="U95"/>
  <c r="Q95"/>
  <c r="M95"/>
  <c r="I95"/>
  <c r="E95"/>
  <c r="X95"/>
  <c r="T95"/>
  <c r="P95"/>
  <c r="L95"/>
  <c r="H95"/>
  <c r="D95"/>
  <c r="K95"/>
  <c r="S95"/>
  <c r="AA95"/>
  <c r="F79"/>
  <c r="E83"/>
  <c r="E86"/>
  <c r="D70"/>
  <c r="C46"/>
  <c r="F81"/>
  <c r="G79"/>
  <c r="F83"/>
  <c r="E87"/>
  <c r="E88"/>
  <c r="E90"/>
  <c r="E97"/>
  <c r="E98"/>
  <c r="C40"/>
  <c r="C48"/>
  <c r="D83"/>
  <c r="E100"/>
  <c r="E101"/>
  <c r="E91"/>
  <c r="F87"/>
  <c r="F86"/>
  <c r="F97"/>
  <c r="F98"/>
  <c r="E70"/>
  <c r="G81"/>
  <c r="H79"/>
  <c r="D97"/>
  <c r="D98"/>
  <c r="D87"/>
  <c r="D86"/>
  <c r="D88"/>
  <c r="D90"/>
  <c r="F70"/>
  <c r="D100"/>
  <c r="D101"/>
  <c r="D91"/>
  <c r="H81"/>
  <c r="I79"/>
  <c r="G70"/>
  <c r="G83"/>
  <c r="F88"/>
  <c r="F90"/>
  <c r="F100"/>
  <c r="F101"/>
  <c r="F91"/>
  <c r="I81"/>
  <c r="J79"/>
  <c r="I83"/>
  <c r="G86"/>
  <c r="G87"/>
  <c r="G88"/>
  <c r="G90"/>
  <c r="G97"/>
  <c r="G98"/>
  <c r="H70"/>
  <c r="H83"/>
  <c r="G91"/>
  <c r="G100"/>
  <c r="G101"/>
  <c r="H87"/>
  <c r="H86"/>
  <c r="H88"/>
  <c r="H90"/>
  <c r="H97"/>
  <c r="H98"/>
  <c r="J70"/>
  <c r="I97"/>
  <c r="I98"/>
  <c r="I87"/>
  <c r="I86"/>
  <c r="I88"/>
  <c r="I90"/>
  <c r="I70"/>
  <c r="J81"/>
  <c r="K79"/>
  <c r="I91"/>
  <c r="I100"/>
  <c r="I101"/>
  <c r="H100"/>
  <c r="H101"/>
  <c r="H91"/>
  <c r="K70"/>
  <c r="K81"/>
  <c r="L79"/>
  <c r="J83"/>
  <c r="M70"/>
  <c r="L70"/>
  <c r="L81"/>
  <c r="M79"/>
  <c r="J97"/>
  <c r="J98"/>
  <c r="J87"/>
  <c r="J86"/>
  <c r="J88"/>
  <c r="J90"/>
  <c r="K83"/>
  <c r="J91"/>
  <c r="J100"/>
  <c r="J101"/>
  <c r="K86"/>
  <c r="K87"/>
  <c r="K88"/>
  <c r="K90"/>
  <c r="K97"/>
  <c r="K98"/>
  <c r="M81"/>
  <c r="N79"/>
  <c r="L83"/>
  <c r="K91"/>
  <c r="K100"/>
  <c r="K101"/>
  <c r="M83"/>
  <c r="N81"/>
  <c r="N83"/>
  <c r="O79"/>
  <c r="L86"/>
  <c r="L87"/>
  <c r="L88"/>
  <c r="L97"/>
  <c r="L98"/>
  <c r="L90"/>
  <c r="L91"/>
  <c r="L100"/>
  <c r="L101"/>
  <c r="N86"/>
  <c r="N87"/>
  <c r="N88"/>
  <c r="N90"/>
  <c r="N97"/>
  <c r="N98"/>
  <c r="M86"/>
  <c r="M87"/>
  <c r="M88"/>
  <c r="M90"/>
  <c r="M97"/>
  <c r="M98"/>
  <c r="O81"/>
  <c r="P79"/>
  <c r="O83"/>
  <c r="N100"/>
  <c r="N101"/>
  <c r="N91"/>
  <c r="M91"/>
  <c r="M100"/>
  <c r="M101"/>
  <c r="O86"/>
  <c r="O97"/>
  <c r="O98"/>
  <c r="O87"/>
  <c r="P81"/>
  <c r="Q79"/>
  <c r="P83"/>
  <c r="P86"/>
  <c r="P97"/>
  <c r="P98"/>
  <c r="P87"/>
  <c r="Q81"/>
  <c r="R79"/>
  <c r="Q83"/>
  <c r="O88"/>
  <c r="O90"/>
  <c r="Q86"/>
  <c r="Q97"/>
  <c r="Q98"/>
  <c r="Q87"/>
  <c r="O91"/>
  <c r="O100"/>
  <c r="O101"/>
  <c r="R81"/>
  <c r="S79"/>
  <c r="R83"/>
  <c r="P88"/>
  <c r="P90"/>
  <c r="R86"/>
  <c r="R97"/>
  <c r="R98"/>
  <c r="R87"/>
  <c r="S81"/>
  <c r="T79"/>
  <c r="S83"/>
  <c r="P91"/>
  <c r="P100"/>
  <c r="P101"/>
  <c r="Q88"/>
  <c r="Q90"/>
  <c r="S86"/>
  <c r="S97"/>
  <c r="S98"/>
  <c r="S87"/>
  <c r="Q91"/>
  <c r="Q100"/>
  <c r="Q101"/>
  <c r="T81"/>
  <c r="U79"/>
  <c r="T83"/>
  <c r="R88"/>
  <c r="R90"/>
  <c r="U81"/>
  <c r="V79"/>
  <c r="U83"/>
  <c r="T86"/>
  <c r="T87"/>
  <c r="T88"/>
  <c r="T90"/>
  <c r="T97"/>
  <c r="T98"/>
  <c r="R91"/>
  <c r="R100"/>
  <c r="R101"/>
  <c r="S88"/>
  <c r="S90"/>
  <c r="T91"/>
  <c r="T100"/>
  <c r="T101"/>
  <c r="U86"/>
  <c r="U87"/>
  <c r="U97"/>
  <c r="U98"/>
  <c r="S91"/>
  <c r="S100"/>
  <c r="S101"/>
  <c r="V81"/>
  <c r="W79"/>
  <c r="V83"/>
  <c r="U88"/>
  <c r="U90"/>
  <c r="V87"/>
  <c r="V97"/>
  <c r="V98"/>
  <c r="V86"/>
  <c r="W81"/>
  <c r="X79"/>
  <c r="X81"/>
  <c r="Y79"/>
  <c r="W83"/>
  <c r="V88"/>
  <c r="V90"/>
  <c r="U91"/>
  <c r="U100"/>
  <c r="U101"/>
  <c r="V100"/>
  <c r="V101"/>
  <c r="V91"/>
  <c r="W87"/>
  <c r="W86"/>
  <c r="W97"/>
  <c r="W98"/>
  <c r="Y81"/>
  <c r="Z79"/>
  <c r="X83"/>
  <c r="Z81"/>
  <c r="AA79"/>
  <c r="Y83"/>
  <c r="X86"/>
  <c r="X87"/>
  <c r="X88"/>
  <c r="X90"/>
  <c r="X97"/>
  <c r="X98"/>
  <c r="W88"/>
  <c r="W90"/>
  <c r="W100"/>
  <c r="W101"/>
  <c r="W91"/>
  <c r="X100"/>
  <c r="X101"/>
  <c r="X91"/>
  <c r="Y87"/>
  <c r="Y97"/>
  <c r="Y98"/>
  <c r="Y86"/>
  <c r="Y88"/>
  <c r="Y90"/>
  <c r="AA81"/>
  <c r="AA83"/>
  <c r="Z83"/>
  <c r="Y100"/>
  <c r="Y101"/>
  <c r="Y91"/>
  <c r="Z97"/>
  <c r="Z98"/>
  <c r="Z86"/>
  <c r="Z87"/>
  <c r="AA87"/>
  <c r="AA97"/>
  <c r="AA98"/>
  <c r="AA86"/>
  <c r="AA88"/>
  <c r="AA90"/>
  <c r="Z88"/>
  <c r="Z90"/>
  <c r="Z100"/>
  <c r="Z101"/>
  <c r="Z91"/>
  <c r="AA100"/>
  <c r="AA101"/>
  <c r="AA91"/>
  <c r="E61" i="7"/>
  <c r="F61"/>
  <c r="G61"/>
  <c r="H61"/>
  <c r="I61"/>
  <c r="J61"/>
  <c r="K61"/>
  <c r="L61"/>
  <c r="M61"/>
  <c r="D61"/>
  <c r="D80"/>
  <c r="D81"/>
  <c r="E79"/>
  <c r="E80"/>
  <c r="E81"/>
  <c r="F79"/>
  <c r="F80"/>
  <c r="F81"/>
  <c r="G79"/>
  <c r="G80"/>
  <c r="G81"/>
  <c r="H79"/>
  <c r="H80"/>
  <c r="H81"/>
  <c r="I79"/>
  <c r="I80"/>
  <c r="I81"/>
  <c r="J79"/>
  <c r="J80"/>
  <c r="J81"/>
  <c r="K79"/>
  <c r="K80"/>
  <c r="K81"/>
  <c r="L79"/>
  <c r="L80"/>
  <c r="L81"/>
  <c r="M79"/>
  <c r="M80"/>
  <c r="M81"/>
  <c r="N79"/>
  <c r="N80"/>
  <c r="N81"/>
  <c r="O79"/>
  <c r="O80"/>
  <c r="O81"/>
  <c r="P79"/>
  <c r="P80"/>
  <c r="P81"/>
  <c r="Q79"/>
  <c r="Q80"/>
  <c r="Q81"/>
  <c r="R79"/>
  <c r="R80"/>
  <c r="R81"/>
  <c r="S79"/>
  <c r="S80"/>
  <c r="S81"/>
  <c r="T79"/>
  <c r="T80"/>
  <c r="T81"/>
  <c r="U79"/>
  <c r="U80"/>
  <c r="U81"/>
  <c r="V79"/>
  <c r="V80"/>
  <c r="V81"/>
  <c r="W79"/>
  <c r="W80"/>
  <c r="W81"/>
  <c r="X79"/>
  <c r="X80"/>
  <c r="X81"/>
  <c r="Y79"/>
  <c r="Y80"/>
  <c r="Y81"/>
  <c r="Z79"/>
  <c r="Z80"/>
  <c r="Z81"/>
  <c r="AA79"/>
  <c r="AA80"/>
  <c r="AA81"/>
  <c r="C10"/>
  <c r="AA83"/>
  <c r="C13"/>
  <c r="AA86"/>
  <c r="C22"/>
  <c r="AA87"/>
  <c r="AA88"/>
  <c r="AA90"/>
  <c r="AA94"/>
  <c r="C26"/>
  <c r="AA95"/>
  <c r="AA96"/>
  <c r="AA97"/>
  <c r="AA98"/>
  <c r="AA100"/>
  <c r="AA101"/>
  <c r="Z83"/>
  <c r="Z86"/>
  <c r="Z87"/>
  <c r="Z88"/>
  <c r="Z90"/>
  <c r="Z94"/>
  <c r="Z95"/>
  <c r="Z96"/>
  <c r="Z97"/>
  <c r="Z98"/>
  <c r="Z100"/>
  <c r="Z101"/>
  <c r="Y83"/>
  <c r="Y86"/>
  <c r="Y87"/>
  <c r="Y88"/>
  <c r="Y90"/>
  <c r="Y94"/>
  <c r="Y95"/>
  <c r="Y96"/>
  <c r="Y97"/>
  <c r="Y98"/>
  <c r="Y100"/>
  <c r="Y101"/>
  <c r="X83"/>
  <c r="X86"/>
  <c r="X87"/>
  <c r="X88"/>
  <c r="X90"/>
  <c r="X94"/>
  <c r="X95"/>
  <c r="X96"/>
  <c r="X97"/>
  <c r="X98"/>
  <c r="X100"/>
  <c r="X101"/>
  <c r="W83"/>
  <c r="W86"/>
  <c r="W87"/>
  <c r="W88"/>
  <c r="W90"/>
  <c r="W94"/>
  <c r="W95"/>
  <c r="W96"/>
  <c r="W97"/>
  <c r="W98"/>
  <c r="W100"/>
  <c r="W101"/>
  <c r="V83"/>
  <c r="V86"/>
  <c r="V87"/>
  <c r="V88"/>
  <c r="V90"/>
  <c r="V94"/>
  <c r="V95"/>
  <c r="V96"/>
  <c r="V97"/>
  <c r="V98"/>
  <c r="V100"/>
  <c r="V101"/>
  <c r="U83"/>
  <c r="U86"/>
  <c r="U87"/>
  <c r="U88"/>
  <c r="U90"/>
  <c r="U94"/>
  <c r="U95"/>
  <c r="U96"/>
  <c r="U97"/>
  <c r="U98"/>
  <c r="U100"/>
  <c r="U101"/>
  <c r="T83"/>
  <c r="T86"/>
  <c r="T87"/>
  <c r="T88"/>
  <c r="T90"/>
  <c r="T94"/>
  <c r="T95"/>
  <c r="T96"/>
  <c r="T97"/>
  <c r="T98"/>
  <c r="T100"/>
  <c r="T101"/>
  <c r="S83"/>
  <c r="S86"/>
  <c r="S87"/>
  <c r="S88"/>
  <c r="S90"/>
  <c r="S94"/>
  <c r="S95"/>
  <c r="S96"/>
  <c r="S97"/>
  <c r="S98"/>
  <c r="S100"/>
  <c r="S101"/>
  <c r="R83"/>
  <c r="R86"/>
  <c r="R87"/>
  <c r="R88"/>
  <c r="R90"/>
  <c r="R94"/>
  <c r="R95"/>
  <c r="R96"/>
  <c r="R97"/>
  <c r="R98"/>
  <c r="R100"/>
  <c r="R101"/>
  <c r="Q83"/>
  <c r="Q86"/>
  <c r="Q87"/>
  <c r="Q88"/>
  <c r="Q90"/>
  <c r="Q94"/>
  <c r="Q95"/>
  <c r="Q96"/>
  <c r="Q97"/>
  <c r="Q98"/>
  <c r="Q100"/>
  <c r="Q101"/>
  <c r="P83"/>
  <c r="P86"/>
  <c r="P87"/>
  <c r="P88"/>
  <c r="P90"/>
  <c r="P94"/>
  <c r="P95"/>
  <c r="P96"/>
  <c r="P97"/>
  <c r="P98"/>
  <c r="P100"/>
  <c r="P101"/>
  <c r="O83"/>
  <c r="O86"/>
  <c r="O87"/>
  <c r="O88"/>
  <c r="O90"/>
  <c r="O94"/>
  <c r="O95"/>
  <c r="O96"/>
  <c r="O97"/>
  <c r="O98"/>
  <c r="O100"/>
  <c r="O101"/>
  <c r="N83"/>
  <c r="N86"/>
  <c r="N87"/>
  <c r="N88"/>
  <c r="N90"/>
  <c r="N94"/>
  <c r="N95"/>
  <c r="N96"/>
  <c r="N97"/>
  <c r="N98"/>
  <c r="N100"/>
  <c r="N101"/>
  <c r="M83"/>
  <c r="M86"/>
  <c r="M87"/>
  <c r="M88"/>
  <c r="M90"/>
  <c r="M94"/>
  <c r="M95"/>
  <c r="M96"/>
  <c r="M97"/>
  <c r="M98"/>
  <c r="M100"/>
  <c r="M101"/>
  <c r="L83"/>
  <c r="L86"/>
  <c r="L87"/>
  <c r="L88"/>
  <c r="L90"/>
  <c r="L94"/>
  <c r="L95"/>
  <c r="L96"/>
  <c r="L97"/>
  <c r="L98"/>
  <c r="L100"/>
  <c r="L101"/>
  <c r="K83"/>
  <c r="K86"/>
  <c r="K87"/>
  <c r="K88"/>
  <c r="K90"/>
  <c r="K94"/>
  <c r="K95"/>
  <c r="K96"/>
  <c r="K97"/>
  <c r="K98"/>
  <c r="K100"/>
  <c r="K101"/>
  <c r="J83"/>
  <c r="J86"/>
  <c r="J87"/>
  <c r="J88"/>
  <c r="J90"/>
  <c r="J94"/>
  <c r="J95"/>
  <c r="J96"/>
  <c r="J97"/>
  <c r="J98"/>
  <c r="J100"/>
  <c r="J101"/>
  <c r="I83"/>
  <c r="I86"/>
  <c r="I87"/>
  <c r="I88"/>
  <c r="I90"/>
  <c r="I94"/>
  <c r="I95"/>
  <c r="I96"/>
  <c r="I97"/>
  <c r="I98"/>
  <c r="I100"/>
  <c r="I101"/>
  <c r="H83"/>
  <c r="H86"/>
  <c r="H87"/>
  <c r="H88"/>
  <c r="H90"/>
  <c r="H94"/>
  <c r="H95"/>
  <c r="H96"/>
  <c r="H97"/>
  <c r="H98"/>
  <c r="H100"/>
  <c r="H101"/>
  <c r="G83"/>
  <c r="G86"/>
  <c r="G87"/>
  <c r="G88"/>
  <c r="G90"/>
  <c r="G94"/>
  <c r="G95"/>
  <c r="G96"/>
  <c r="G97"/>
  <c r="G98"/>
  <c r="G100"/>
  <c r="G101"/>
  <c r="F83"/>
  <c r="F86"/>
  <c r="F87"/>
  <c r="F88"/>
  <c r="F90"/>
  <c r="F94"/>
  <c r="F95"/>
  <c r="F96"/>
  <c r="F97"/>
  <c r="F98"/>
  <c r="F100"/>
  <c r="F101"/>
  <c r="E83"/>
  <c r="E86"/>
  <c r="E87"/>
  <c r="E88"/>
  <c r="E90"/>
  <c r="E94"/>
  <c r="E95"/>
  <c r="E96"/>
  <c r="E97"/>
  <c r="E98"/>
  <c r="E100"/>
  <c r="E101"/>
  <c r="D83"/>
  <c r="D86"/>
  <c r="D87"/>
  <c r="D88"/>
  <c r="D90"/>
  <c r="D94"/>
  <c r="D95"/>
  <c r="D96"/>
  <c r="D97"/>
  <c r="D98"/>
  <c r="D100"/>
  <c r="D101"/>
  <c r="AA91"/>
  <c r="Z91"/>
  <c r="Y91"/>
  <c r="X91"/>
  <c r="W91"/>
  <c r="V91"/>
  <c r="U91"/>
  <c r="T91"/>
  <c r="S91"/>
  <c r="R91"/>
  <c r="Q91"/>
  <c r="P91"/>
  <c r="O91"/>
  <c r="N91"/>
  <c r="M91"/>
  <c r="L91"/>
  <c r="K91"/>
  <c r="J91"/>
  <c r="I91"/>
  <c r="H91"/>
  <c r="G91"/>
  <c r="F91"/>
  <c r="E91"/>
  <c r="D91"/>
  <c r="E77"/>
  <c r="F77"/>
  <c r="G77"/>
  <c r="H77"/>
  <c r="I77"/>
  <c r="J77"/>
  <c r="K77"/>
  <c r="L77"/>
  <c r="M77"/>
  <c r="N77"/>
  <c r="O77"/>
  <c r="P77"/>
  <c r="Q77"/>
  <c r="R77"/>
  <c r="S77"/>
  <c r="T77"/>
  <c r="U77"/>
  <c r="V77"/>
  <c r="W77"/>
  <c r="X77"/>
  <c r="Y77"/>
  <c r="Z77"/>
  <c r="AA77"/>
  <c r="E54"/>
  <c r="F54"/>
  <c r="G54"/>
  <c r="H54"/>
  <c r="I54"/>
  <c r="J54"/>
  <c r="K54"/>
  <c r="L54"/>
  <c r="M54"/>
  <c r="M56"/>
  <c r="M58"/>
  <c r="C43"/>
  <c r="C44"/>
  <c r="A60"/>
  <c r="M60"/>
  <c r="M63"/>
  <c r="M64"/>
  <c r="M65"/>
  <c r="C33"/>
  <c r="M66"/>
  <c r="M67"/>
  <c r="M69"/>
  <c r="M70"/>
  <c r="L56"/>
  <c r="L58"/>
  <c r="L60"/>
  <c r="L63"/>
  <c r="L64"/>
  <c r="L65"/>
  <c r="L66"/>
  <c r="L67"/>
  <c r="L69"/>
  <c r="L70"/>
  <c r="K56"/>
  <c r="K58"/>
  <c r="K60"/>
  <c r="K63"/>
  <c r="K64"/>
  <c r="K65"/>
  <c r="K66"/>
  <c r="K67"/>
  <c r="K69"/>
  <c r="K70"/>
  <c r="J56"/>
  <c r="J58"/>
  <c r="J60"/>
  <c r="J63"/>
  <c r="J64"/>
  <c r="J65"/>
  <c r="J66"/>
  <c r="J67"/>
  <c r="J69"/>
  <c r="J70"/>
  <c r="I56"/>
  <c r="I58"/>
  <c r="I60"/>
  <c r="I63"/>
  <c r="I64"/>
  <c r="I65"/>
  <c r="I66"/>
  <c r="I67"/>
  <c r="I69"/>
  <c r="I70"/>
  <c r="H56"/>
  <c r="H58"/>
  <c r="H60"/>
  <c r="H63"/>
  <c r="H64"/>
  <c r="H65"/>
  <c r="H66"/>
  <c r="H67"/>
  <c r="H69"/>
  <c r="H70"/>
  <c r="G56"/>
  <c r="G58"/>
  <c r="G60"/>
  <c r="G63"/>
  <c r="G64"/>
  <c r="G65"/>
  <c r="G66"/>
  <c r="G67"/>
  <c r="G69"/>
  <c r="G70"/>
  <c r="F56"/>
  <c r="F58"/>
  <c r="F60"/>
  <c r="F63"/>
  <c r="F64"/>
  <c r="F65"/>
  <c r="F66"/>
  <c r="F67"/>
  <c r="F69"/>
  <c r="F70"/>
  <c r="E56"/>
  <c r="E58"/>
  <c r="E60"/>
  <c r="E63"/>
  <c r="E64"/>
  <c r="E65"/>
  <c r="E66"/>
  <c r="E67"/>
  <c r="E69"/>
  <c r="E70"/>
  <c r="D56"/>
  <c r="D58"/>
  <c r="D60"/>
  <c r="D63"/>
  <c r="D64"/>
  <c r="D65"/>
  <c r="D66"/>
  <c r="D67"/>
  <c r="D69"/>
  <c r="D70"/>
  <c r="C36"/>
  <c r="C37"/>
  <c r="C38"/>
  <c r="C39"/>
  <c r="C40"/>
  <c r="C45"/>
  <c r="C46"/>
  <c r="C48"/>
</calcChain>
</file>

<file path=xl/sharedStrings.xml><?xml version="1.0" encoding="utf-8"?>
<sst xmlns="http://schemas.openxmlformats.org/spreadsheetml/2006/main" count="261" uniqueCount="93">
  <si>
    <t>Monthly Revenue</t>
    <phoneticPr fontId="12" type="noConversion"/>
  </si>
  <si>
    <t>Share of Professional support fee 2.45%</t>
    <phoneticPr fontId="12" type="noConversion"/>
  </si>
  <si>
    <t xml:space="preserve">These materials have been prepared by us, solely for use in this document for discussion purposes only and have not been independently verified by any third party. 
You agree to keep the contents of this document strictly confidential. This material is highly confidential, is being presented solely for your information and may not be copied, reproduced or redistributed to any other person in any manner.
No representations or warranties, express or implied, are made as to, and no reliance should be placed on, the accuracy, fairness or completeness of the information presented or contained in this document. Neither we nor any of our affiliates, advisers or representatives accepts any responsibility whatsoever for any loss or damage arising from any information presented or contained in this document. The information presented or contained in this document is subject to change without notice and its accuracy is not guaranteed. 
Neither we nor any of our affiliates, advisers or representatives makes any undertaking to update any such information subsequent to the date hereof. This document should not be construed as legal, tax, investment or other advice. Prospective investors should undertake their own assessment with regard to any investment and they should obtain independent advice on any such investment’s suitability, inherent risks and merits and any tax, legal and accounting implications which it may have for them.
In addition, certain information and statements made in this document contain “forward-looking statements.” Such forward-looking statements can be identified by the use of forward-looking terminology such as “anticipate,” “believe,” “considering,” “depends,” “estimate,” “expect,” “intend,” “plan,” “planning,” “planned,” “project,” “trend,” and similar expressions. All forward-looking statements are our current expectation of future events and are subject to a number of factors that could cause actual results to differ materially from those described in the forward-looking statements. Caution should be taken with respect to such statements and you should not place undue reliance on any such forward-looking statements.
Certain data in this document was obtained from various external data sources, and we have not verified such data with independent sources. Accordingly, we do not make any representation as to the accuracy or completeness of that data, and such data involves risks and uncertainties and is subject to change based on various factors. 
This document does not constitute an offer or invitation to purchase any shares, or anything else for that matter, and neither any part of this document nor any information or statement contained herein shall form the basis of or be relied upon in connection with any contract or commitment. 
By accepting this document, you agree to be bound by the foregoing limitations.
</t>
    <phoneticPr fontId="12" type="noConversion"/>
  </si>
  <si>
    <t>Disclaimer</t>
  </si>
  <si>
    <t>Gross Profit</t>
    <phoneticPr fontId="12" type="noConversion"/>
  </si>
  <si>
    <t>Franchise Fee (includes exclusive territory of 50,000 sonar households)</t>
    <phoneticPr fontId="12" type="noConversion"/>
  </si>
  <si>
    <t xml:space="preserve">These materials have been prepared by us, solely for use in this document for discussion purposes only and have not been independently verified by any third party. 
You agree to keep the contents of this document strictly confidential. This material is highly confidential, is being presented solely for your information and may not be copied, reproduced or redistributed to any other person in any manner.
No representations or warranties, express or implied, are made as to, and no reliance should be placed on, the accuracy, fairness or completeness of the information presented or contained in this document. Neither we nor any of our affiliates, advisers or representatives accepts any responsibility whatsoever for any loss or damage arising from any information presented or contained in this document. The information presented or contained in this document is subject to change without notice and its accuracy is not guaranteed. 
Neither we nor any of our affiliates, advisers or representatives makes any undertaking to update any such information subsequent to the date hereof. This document should not be construed as legal, tax, investment or other advice. Prospective investors should undertake their own assessment with regard to any investment and they should obtain independent advice on any such investment’s suitability, inherent risks and merits and any tax, legal and accounting implications which it may have for them.
In addition, certain information and statements made in this document contain “forward-looking statements.” Such forward-looking statements can be identified by the use of forward-looking terminology such as “anticipate,” “believe,” “considering,” “depends,” “estimate,” “expect,” “intend,” “plan,” “planning,” “planned,” “project,” “trend,” and similar expressions. All forward-looking statements are our current expectation of future events and are subject to a number of factors that could cause actual results to differ materially from those described in the forward-looking statements. Caution should be taken with respect to such statements and you should not place undue reliance on any such forward-looking statements.
Certain data in this document was obtained from various external data sources, and we have not verified such data with independent sources. Accordingly, we do not make any representation as to the accuracy or completeness of that data, and such data involves risks and uncertainties and is subject to change based on various factors. 
This document does not constitute an offer or invitation to purchase any shares, or anything else for that matter, and neither any part of this document nor any information or statement contained herein shall form the basis of or be relied upon in connection with any contract or commitment. 
By accepting this document, you agree to be bound by the foregoing limitations.
</t>
  </si>
  <si>
    <t xml:space="preserve">*Note: This model is provided for discussion purposes only and should not be relied on. See full disclaimer at the bottom. </t>
  </si>
  <si>
    <t>Initial Investment</t>
  </si>
  <si>
    <t>Min</t>
  </si>
  <si>
    <t>Max</t>
  </si>
  <si>
    <t>Computer and Phone</t>
  </si>
  <si>
    <t>Insurance</t>
  </si>
  <si>
    <t>Grand Opening Advertising and Marketing</t>
  </si>
  <si>
    <t>Startup Marketing Kit</t>
  </si>
  <si>
    <t>Notes</t>
  </si>
  <si>
    <t>Monthly Profit and Loss Statement (USD)</t>
  </si>
  <si>
    <t>Beginning Client Count</t>
  </si>
  <si>
    <t>New Clients</t>
  </si>
  <si>
    <t>Ending Client Count</t>
  </si>
  <si>
    <t>Revenue</t>
  </si>
  <si>
    <t>Cost of Service</t>
  </si>
  <si>
    <t xml:space="preserve">  Trainer Commissions</t>
  </si>
  <si>
    <t xml:space="preserve">  Franchise Royalties</t>
  </si>
  <si>
    <t xml:space="preserve">Total </t>
  </si>
  <si>
    <t>Gross Profit</t>
  </si>
  <si>
    <t xml:space="preserve">  Margin</t>
  </si>
  <si>
    <t>General and Business Administrative Costs</t>
  </si>
  <si>
    <t xml:space="preserve">  Marketing Budget</t>
  </si>
  <si>
    <t xml:space="preserve">  Other Franchise Support Fees</t>
  </si>
  <si>
    <t xml:space="preserve">  Other as a % of Sales</t>
  </si>
  <si>
    <t>Months 1 - 24</t>
  </si>
  <si>
    <t>Number of Clients Profit and Loss Projections (GBP)</t>
    <phoneticPr fontId="12" type="noConversion"/>
  </si>
  <si>
    <t>Revenue Based On Number of Clients</t>
    <phoneticPr fontId="12" type="noConversion"/>
  </si>
  <si>
    <t>Franchise Initial Startup Costs GBP</t>
    <phoneticPr fontId="12" type="noConversion"/>
  </si>
  <si>
    <t>Company Registration</t>
    <phoneticPr fontId="12" type="noConversion"/>
  </si>
  <si>
    <t>Additional Funds - Marketing</t>
    <phoneticPr fontId="12" type="noConversion"/>
  </si>
  <si>
    <t>Itzhome On Demand Franchise Model Key Assumptions</t>
    <phoneticPr fontId="12" type="noConversion"/>
  </si>
  <si>
    <t>The number of services that an average client will complete each month</t>
    <phoneticPr fontId="12" type="noConversion"/>
  </si>
  <si>
    <t>Average Price Per Session</t>
  </si>
  <si>
    <t>Total Funds Required*</t>
  </si>
  <si>
    <t>Monthly Payment / Client</t>
  </si>
  <si>
    <t xml:space="preserve">*This is an estimate for discussion purposes only. </t>
  </si>
  <si>
    <t xml:space="preserve">  as a Percent of Session Rate</t>
  </si>
  <si>
    <t>Monthly Marketing Spend</t>
  </si>
  <si>
    <t>Software and Support Fee (Monthly)</t>
    <phoneticPr fontId="12" type="noConversion"/>
  </si>
  <si>
    <t>Quickbooks / accounting software</t>
    <phoneticPr fontId="12" type="noConversion"/>
  </si>
  <si>
    <t>Internet</t>
    <phoneticPr fontId="12" type="noConversion"/>
  </si>
  <si>
    <t xml:space="preserve">  % Service Provider Commissions</t>
    <phoneticPr fontId="12" type="noConversion"/>
  </si>
  <si>
    <t>Other Expenses as % of Sale (includes cc processing fees)</t>
  </si>
  <si>
    <t>Other general expenses as a percent of revenue as well as credit card processing fees</t>
  </si>
  <si>
    <t>Fitness Manager Monthly Salary (Optional)</t>
  </si>
  <si>
    <t>If you will hire someone to run the business, this is their monthly salary amount</t>
  </si>
  <si>
    <t>Total</t>
  </si>
  <si>
    <t>Net Profit / Loss</t>
  </si>
  <si>
    <t>Number of Clients</t>
  </si>
  <si>
    <t>Other Expenses</t>
  </si>
  <si>
    <t xml:space="preserve">  Marketing</t>
  </si>
  <si>
    <t xml:space="preserve">  Franchise Fixed Fees</t>
  </si>
  <si>
    <t xml:space="preserve">  Fitness Manager Salary (Optional)</t>
  </si>
  <si>
    <t xml:space="preserve">  Other (% of Revenue)</t>
  </si>
  <si>
    <t>Total Expenses</t>
  </si>
  <si>
    <t xml:space="preserve">  Net Margin</t>
  </si>
  <si>
    <t>*Disclaimer</t>
  </si>
  <si>
    <t>Can be done monthly or quarterly by your bookkeeper</t>
  </si>
  <si>
    <t>New Clients / Month (net)</t>
  </si>
  <si>
    <t>Enter all currency values in GBP</t>
    <phoneticPr fontId="12" type="noConversion"/>
  </si>
  <si>
    <t>Enter the average market rate that users will pay per one hour service</t>
    <phoneticPr fontId="12" type="noConversion"/>
  </si>
  <si>
    <t>Franchise Fees (Monthly)</t>
  </si>
  <si>
    <t>Royalty Rate</t>
  </si>
  <si>
    <t>Marketing Fund</t>
  </si>
  <si>
    <t xml:space="preserve">  Total</t>
  </si>
  <si>
    <t>Customer Service/Admin Support Fee (Optional)</t>
  </si>
  <si>
    <t>Total Monthly Franchise Fees</t>
  </si>
  <si>
    <t>Other Monthly Business Expenses</t>
  </si>
  <si>
    <t>Cell Phone</t>
  </si>
  <si>
    <t xml:space="preserve">  Monthly Marketing Expenses</t>
  </si>
  <si>
    <t xml:space="preserve">  Other Fixed Monthly Business Expenses</t>
  </si>
  <si>
    <t xml:space="preserve">  Fitness Manager Salary</t>
  </si>
  <si>
    <t>Total Monthly Fixed Costs</t>
  </si>
  <si>
    <t>Variable Costs</t>
  </si>
  <si>
    <t xml:space="preserve">  % Franchise Royalties</t>
  </si>
  <si>
    <t xml:space="preserve">  % Other</t>
  </si>
  <si>
    <t>Total Variable Cost</t>
  </si>
  <si>
    <t>Break Even (number of clients)</t>
  </si>
  <si>
    <t>This is the number of clients you will need to break even every month</t>
  </si>
  <si>
    <t>Enter the average hourly rate that you will pay your service providers for each hour of service</t>
    <phoneticPr fontId="12" type="noConversion"/>
  </si>
  <si>
    <t xml:space="preserve">On average we expect that you will spend at least this amount on online digital marketing including social media and google </t>
    <phoneticPr fontId="12" type="noConversion"/>
  </si>
  <si>
    <t>Services / Month</t>
    <phoneticPr fontId="12" type="noConversion"/>
  </si>
  <si>
    <t>Average Service Provider Pay (Hourly Rate)</t>
    <phoneticPr fontId="12" type="noConversion"/>
  </si>
  <si>
    <t>Total Other Fixed Business Expenses</t>
  </si>
  <si>
    <t>Break Even Analysis</t>
  </si>
  <si>
    <t xml:space="preserve">  Monthly Franchise Fixed Costs</t>
  </si>
</sst>
</file>

<file path=xl/styles.xml><?xml version="1.0" encoding="utf-8"?>
<styleSheet xmlns="http://schemas.openxmlformats.org/spreadsheetml/2006/main">
  <numFmts count="4">
    <numFmt numFmtId="165" formatCode="&quot;$&quot;#,##0"/>
    <numFmt numFmtId="166" formatCode="0.0"/>
    <numFmt numFmtId="167" formatCode="#,##0;\(#,##0\)"/>
    <numFmt numFmtId="168" formatCode="&quot;£&quot;#,##0.00"/>
  </numFmts>
  <fonts count="13">
    <font>
      <sz val="10"/>
      <color indexed="8"/>
      <name val="Arial"/>
    </font>
    <font>
      <b/>
      <sz val="10"/>
      <name val="Arial"/>
      <family val="2"/>
    </font>
    <font>
      <sz val="10"/>
      <name val="Arial"/>
      <family val="2"/>
    </font>
    <font>
      <b/>
      <sz val="10"/>
      <name val="Arial"/>
      <family val="2"/>
    </font>
    <font>
      <sz val="10"/>
      <name val="Arial"/>
      <family val="2"/>
    </font>
    <font>
      <b/>
      <sz val="24"/>
      <name val="Arial"/>
      <family val="2"/>
    </font>
    <font>
      <sz val="10"/>
      <color indexed="12"/>
      <name val="Arial"/>
      <family val="2"/>
    </font>
    <font>
      <sz val="10"/>
      <color indexed="12"/>
      <name val="Arial"/>
      <family val="2"/>
    </font>
    <font>
      <sz val="10"/>
      <color indexed="8"/>
      <name val="Arial"/>
    </font>
    <font>
      <i/>
      <sz val="10"/>
      <name val="Arial"/>
      <family val="2"/>
    </font>
    <font>
      <b/>
      <sz val="10"/>
      <name val="Arial"/>
      <family val="2"/>
    </font>
    <font>
      <sz val="8"/>
      <name val="Arial"/>
      <family val="2"/>
    </font>
    <font>
      <sz val="8"/>
      <name val="Verdana"/>
    </font>
  </fonts>
  <fills count="4">
    <fill>
      <patternFill patternType="none"/>
    </fill>
    <fill>
      <patternFill patternType="gray125"/>
    </fill>
    <fill>
      <patternFill patternType="solid">
        <fgColor rgb="FFC9DAF8"/>
        <bgColor rgb="FFC9DAF8"/>
      </patternFill>
    </fill>
    <fill>
      <patternFill patternType="solid">
        <fgColor rgb="FFFFFF00"/>
        <bgColor rgb="FFFFFF00"/>
      </patternFill>
    </fill>
  </fills>
  <borders count="4">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9" fontId="8" fillId="0" borderId="0" applyFont="0" applyFill="0" applyBorder="0" applyAlignment="0" applyProtection="0"/>
  </cellStyleXfs>
  <cellXfs count="58">
    <xf numFmtId="0" fontId="0" fillId="0" borderId="0" xfId="0"/>
    <xf numFmtId="0" fontId="1" fillId="0" borderId="0" xfId="0" applyFont="1"/>
    <xf numFmtId="0" fontId="2" fillId="0" borderId="0" xfId="0" applyFont="1" applyAlignment="1">
      <alignment wrapText="1"/>
    </xf>
    <xf numFmtId="0" fontId="4" fillId="0" borderId="0" xfId="0" applyFont="1"/>
    <xf numFmtId="0" fontId="5" fillId="3" borderId="0" xfId="0" applyFont="1" applyFill="1"/>
    <xf numFmtId="3" fontId="4" fillId="0" borderId="0" xfId="0" applyNumberFormat="1" applyFont="1"/>
    <xf numFmtId="0" fontId="1" fillId="2" borderId="1" xfId="0" applyFont="1" applyFill="1" applyBorder="1"/>
    <xf numFmtId="0" fontId="4" fillId="0" borderId="2" xfId="0" applyFont="1" applyBorder="1"/>
    <xf numFmtId="0" fontId="2" fillId="0" borderId="0" xfId="0" applyFont="1"/>
    <xf numFmtId="0" fontId="6" fillId="3" borderId="0" xfId="0" applyFont="1" applyFill="1"/>
    <xf numFmtId="3" fontId="4" fillId="0" borderId="2" xfId="0" applyNumberFormat="1" applyFont="1" applyBorder="1"/>
    <xf numFmtId="165" fontId="2" fillId="0" borderId="0" xfId="0" applyNumberFormat="1" applyFont="1"/>
    <xf numFmtId="165" fontId="7" fillId="3" borderId="0" xfId="0" applyNumberFormat="1" applyFont="1" applyFill="1"/>
    <xf numFmtId="9" fontId="2" fillId="0" borderId="0" xfId="0" applyNumberFormat="1" applyFont="1"/>
    <xf numFmtId="0" fontId="7" fillId="3" borderId="0" xfId="0" applyFont="1" applyFill="1"/>
    <xf numFmtId="9" fontId="7" fillId="3" borderId="0" xfId="0" applyNumberFormat="1" applyFont="1" applyFill="1"/>
    <xf numFmtId="0" fontId="8" fillId="0" borderId="0" xfId="0" applyFont="1"/>
    <xf numFmtId="9" fontId="7" fillId="0" borderId="0" xfId="0" applyNumberFormat="1" applyFont="1"/>
    <xf numFmtId="0" fontId="2" fillId="0" borderId="1" xfId="0" applyFont="1" applyBorder="1"/>
    <xf numFmtId="9" fontId="7" fillId="0" borderId="1" xfId="0" applyNumberFormat="1" applyFont="1" applyBorder="1"/>
    <xf numFmtId="165" fontId="7" fillId="0" borderId="0" xfId="0" applyNumberFormat="1" applyFont="1"/>
    <xf numFmtId="0" fontId="1" fillId="2" borderId="0" xfId="0" applyFont="1" applyFill="1"/>
    <xf numFmtId="0" fontId="2" fillId="2" borderId="0" xfId="0" applyFont="1" applyFill="1"/>
    <xf numFmtId="9" fontId="2" fillId="0" borderId="1" xfId="0" applyNumberFormat="1" applyFont="1" applyBorder="1"/>
    <xf numFmtId="0" fontId="1" fillId="0" borderId="2" xfId="0" applyFont="1" applyBorder="1"/>
    <xf numFmtId="166" fontId="1" fillId="0" borderId="2" xfId="0" applyNumberFormat="1" applyFont="1" applyBorder="1"/>
    <xf numFmtId="1" fontId="2" fillId="0" borderId="0" xfId="0" applyNumberFormat="1" applyFont="1"/>
    <xf numFmtId="167" fontId="2" fillId="0" borderId="0" xfId="0" applyNumberFormat="1" applyFont="1"/>
    <xf numFmtId="167" fontId="2" fillId="0" borderId="1" xfId="0" applyNumberFormat="1" applyFont="1" applyBorder="1"/>
    <xf numFmtId="9" fontId="9" fillId="0" borderId="0" xfId="0" applyNumberFormat="1" applyFont="1"/>
    <xf numFmtId="0" fontId="7" fillId="0" borderId="0" xfId="0" applyFont="1"/>
    <xf numFmtId="0" fontId="2" fillId="0" borderId="2" xfId="0" applyFont="1" applyBorder="1"/>
    <xf numFmtId="167" fontId="2" fillId="0" borderId="2" xfId="0" applyNumberFormat="1" applyFont="1" applyBorder="1"/>
    <xf numFmtId="167" fontId="2" fillId="0" borderId="3" xfId="0" applyNumberFormat="1" applyFont="1" applyBorder="1"/>
    <xf numFmtId="167" fontId="1" fillId="0" borderId="2" xfId="0" applyNumberFormat="1" applyFont="1" applyBorder="1"/>
    <xf numFmtId="0" fontId="9" fillId="0" borderId="0" xfId="0" applyFont="1"/>
    <xf numFmtId="0" fontId="10" fillId="0" borderId="0" xfId="0" applyFont="1"/>
    <xf numFmtId="0" fontId="11" fillId="0" borderId="0" xfId="0" applyFont="1" applyAlignment="1">
      <alignment wrapText="1"/>
    </xf>
    <xf numFmtId="9" fontId="0" fillId="0" borderId="0" xfId="1" applyFont="1" applyAlignment="1"/>
    <xf numFmtId="166" fontId="1" fillId="0" borderId="0" xfId="0" applyNumberFormat="1" applyFont="1"/>
    <xf numFmtId="168" fontId="6" fillId="3" borderId="0" xfId="0" applyNumberFormat="1" applyFont="1" applyFill="1"/>
    <xf numFmtId="168" fontId="2" fillId="0" borderId="0" xfId="0" applyNumberFormat="1" applyFont="1"/>
    <xf numFmtId="168" fontId="7" fillId="3" borderId="0" xfId="0" applyNumberFormat="1" applyFont="1" applyFill="1"/>
    <xf numFmtId="168" fontId="7" fillId="0" borderId="0" xfId="0" applyNumberFormat="1" applyFont="1"/>
    <xf numFmtId="168" fontId="7" fillId="0" borderId="1" xfId="0" applyNumberFormat="1" applyFont="1" applyBorder="1"/>
    <xf numFmtId="168" fontId="7" fillId="3" borderId="1" xfId="0" applyNumberFormat="1" applyFont="1" applyFill="1" applyBorder="1"/>
    <xf numFmtId="168" fontId="2" fillId="0" borderId="1" xfId="0" applyNumberFormat="1" applyFont="1" applyBorder="1"/>
    <xf numFmtId="10" fontId="0" fillId="0" borderId="0" xfId="0" applyNumberFormat="1"/>
    <xf numFmtId="0" fontId="4" fillId="0" borderId="0" xfId="0" applyFont="1"/>
    <xf numFmtId="0" fontId="0" fillId="0" borderId="0" xfId="0"/>
    <xf numFmtId="0" fontId="4" fillId="0" borderId="0" xfId="0" applyFont="1"/>
    <xf numFmtId="0" fontId="0" fillId="0" borderId="0" xfId="0"/>
    <xf numFmtId="0" fontId="0" fillId="0" borderId="0" xfId="0"/>
    <xf numFmtId="0" fontId="4" fillId="0" borderId="0" xfId="0" applyFont="1"/>
    <xf numFmtId="0" fontId="0" fillId="0" borderId="0" xfId="0"/>
    <xf numFmtId="0" fontId="1" fillId="2" borderId="3" xfId="0" applyFont="1" applyFill="1" applyBorder="1" applyAlignment="1">
      <alignment horizontal="center"/>
    </xf>
    <xf numFmtId="0" fontId="2" fillId="0" borderId="3" xfId="0" applyFont="1" applyBorder="1"/>
    <xf numFmtId="0" fontId="3" fillId="2" borderId="0" xfId="0" applyFont="1" applyFill="1"/>
  </cellXfs>
  <cellStyles count="2">
    <cellStyle name="Normal" xfId="0" builtinId="0"/>
    <cellStyle name="Percent" xfId="1" builtinId="5"/>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a="http://schemas.openxmlformats.org/drawingml/2006/main"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outlinePr summaryBelow="0" summaryRight="0"/>
  </sheetPr>
  <dimension ref="B2:B3"/>
  <sheetViews>
    <sheetView workbookViewId="0">
      <selection activeCell="B9" sqref="B9"/>
    </sheetView>
  </sheetViews>
  <sheetFormatPr baseColWidth="10" defaultColWidth="14.33203125" defaultRowHeight="15.75" customHeight="1"/>
  <cols>
    <col min="2" max="2" width="143.33203125" customWidth="1"/>
  </cols>
  <sheetData>
    <row r="2" spans="2:2" ht="15.75" customHeight="1">
      <c r="B2" s="1" t="s">
        <v>3</v>
      </c>
    </row>
    <row r="3" spans="2:2" ht="381.5" customHeight="1">
      <c r="B3" s="2" t="s">
        <v>6</v>
      </c>
    </row>
  </sheetData>
  <phoneticPr fontId="12"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outlinePr summaryBelow="0" summaryRight="0"/>
  </sheetPr>
  <dimension ref="A2:AB109"/>
  <sheetViews>
    <sheetView showGridLines="0" topLeftCell="A2" zoomScaleNormal="115" zoomScalePageLayoutView="115" workbookViewId="0">
      <selection activeCell="E61" sqref="E61"/>
    </sheetView>
  </sheetViews>
  <sheetFormatPr baseColWidth="10" defaultColWidth="14.33203125" defaultRowHeight="15.75" customHeight="1" outlineLevelRow="1" outlineLevelCol="1"/>
  <cols>
    <col min="1" max="1" width="14.33203125" style="51"/>
    <col min="2" max="2" width="79.33203125" style="51" customWidth="1"/>
    <col min="3" max="3" width="14.33203125" style="51" customWidth="1" outlineLevel="1"/>
    <col min="4" max="16384" width="14.33203125" style="51"/>
  </cols>
  <sheetData>
    <row r="2" spans="2:8" ht="12.75">
      <c r="B2" s="1" t="s">
        <v>7</v>
      </c>
      <c r="C2" s="1"/>
      <c r="F2" s="50"/>
      <c r="G2" s="50"/>
      <c r="H2" s="50"/>
    </row>
    <row r="3" spans="2:8" ht="12.75">
      <c r="B3" s="1"/>
      <c r="C3" s="1"/>
      <c r="F3" s="50"/>
      <c r="G3" s="50"/>
      <c r="H3" s="50"/>
    </row>
    <row r="4" spans="2:8" ht="28">
      <c r="B4" s="4" t="s">
        <v>66</v>
      </c>
      <c r="C4" s="1"/>
      <c r="F4" s="50"/>
      <c r="G4" s="50"/>
      <c r="H4" s="50"/>
    </row>
    <row r="5" spans="2:8" ht="12.75">
      <c r="B5" s="1"/>
      <c r="C5" s="1"/>
      <c r="F5" s="50"/>
      <c r="G5" s="50"/>
      <c r="H5" s="50"/>
    </row>
    <row r="6" spans="2:8" ht="12.75">
      <c r="B6" s="6" t="s">
        <v>37</v>
      </c>
      <c r="C6" s="6"/>
      <c r="D6" s="6" t="s">
        <v>15</v>
      </c>
      <c r="F6" s="53"/>
      <c r="G6" s="54"/>
      <c r="H6" s="54"/>
    </row>
    <row r="7" spans="2:8" ht="12.75">
      <c r="F7" s="50"/>
      <c r="G7" s="50"/>
      <c r="H7" s="50"/>
    </row>
    <row r="8" spans="2:8" ht="12.75">
      <c r="B8" s="50" t="s">
        <v>39</v>
      </c>
      <c r="C8" s="40">
        <v>20</v>
      </c>
      <c r="D8" s="8" t="s">
        <v>67</v>
      </c>
      <c r="F8" s="50"/>
      <c r="G8" s="50"/>
      <c r="H8" s="50"/>
    </row>
    <row r="9" spans="2:8" ht="12.75">
      <c r="B9" s="50" t="s">
        <v>88</v>
      </c>
      <c r="C9" s="9">
        <v>8</v>
      </c>
      <c r="D9" s="8" t="s">
        <v>38</v>
      </c>
      <c r="F9" s="50"/>
      <c r="G9" s="50"/>
      <c r="H9" s="50"/>
    </row>
    <row r="10" spans="2:8" ht="12.75">
      <c r="B10" s="8" t="s">
        <v>41</v>
      </c>
      <c r="C10" s="41">
        <f>C8*C9</f>
        <v>160</v>
      </c>
      <c r="F10" s="50"/>
      <c r="G10" s="5"/>
      <c r="H10" s="5"/>
    </row>
    <row r="11" spans="2:8" ht="12.75">
      <c r="F11" s="50"/>
      <c r="G11" s="5"/>
      <c r="H11" s="5"/>
    </row>
    <row r="12" spans="2:8" ht="12.75">
      <c r="B12" s="8" t="s">
        <v>89</v>
      </c>
      <c r="C12" s="42">
        <v>14</v>
      </c>
      <c r="D12" s="8" t="s">
        <v>86</v>
      </c>
      <c r="F12" s="50"/>
      <c r="G12" s="5"/>
      <c r="H12" s="5"/>
    </row>
    <row r="13" spans="2:8" ht="12.75">
      <c r="B13" s="8" t="s">
        <v>43</v>
      </c>
      <c r="C13" s="13">
        <f>C12/C8</f>
        <v>0.7</v>
      </c>
      <c r="F13" s="50"/>
      <c r="G13" s="50"/>
      <c r="H13" s="50"/>
    </row>
    <row r="14" spans="2:8" ht="12.75">
      <c r="F14" s="50"/>
      <c r="G14" s="5"/>
      <c r="H14" s="5"/>
    </row>
    <row r="15" spans="2:8" ht="12.75">
      <c r="B15" s="8" t="s">
        <v>44</v>
      </c>
      <c r="C15" s="42">
        <v>300</v>
      </c>
      <c r="D15" s="8" t="s">
        <v>87</v>
      </c>
      <c r="F15" s="50"/>
      <c r="G15" s="50"/>
      <c r="H15" s="5"/>
    </row>
    <row r="16" spans="2:8" ht="12.75" collapsed="1">
      <c r="B16" s="8" t="s">
        <v>49</v>
      </c>
      <c r="C16" s="15">
        <v>0.05</v>
      </c>
      <c r="D16" s="16" t="s">
        <v>50</v>
      </c>
      <c r="F16" s="50"/>
      <c r="G16" s="50"/>
      <c r="H16" s="50"/>
    </row>
    <row r="17" spans="2:8" ht="12" hidden="1" outlineLevel="1">
      <c r="B17" s="8" t="s">
        <v>51</v>
      </c>
      <c r="C17" s="12">
        <v>0</v>
      </c>
      <c r="D17" s="8" t="s">
        <v>52</v>
      </c>
      <c r="F17" s="50"/>
      <c r="G17" s="5"/>
      <c r="H17" s="5"/>
    </row>
    <row r="18" spans="2:8" ht="12.75">
      <c r="B18" s="8"/>
      <c r="F18" s="50"/>
      <c r="G18" s="5"/>
      <c r="H18" s="5"/>
    </row>
    <row r="19" spans="2:8" ht="12.75">
      <c r="B19" s="8" t="s">
        <v>68</v>
      </c>
      <c r="F19" s="50"/>
      <c r="G19" s="50"/>
      <c r="H19" s="50"/>
    </row>
    <row r="20" spans="2:8" ht="12.75">
      <c r="B20" s="8" t="s">
        <v>69</v>
      </c>
      <c r="C20" s="17">
        <v>0.05</v>
      </c>
      <c r="F20" s="50"/>
      <c r="G20" s="5"/>
      <c r="H20" s="5"/>
    </row>
    <row r="21" spans="2:8" ht="12.75">
      <c r="B21" s="18" t="s">
        <v>70</v>
      </c>
      <c r="C21" s="19">
        <v>0.01</v>
      </c>
    </row>
    <row r="22" spans="2:8" ht="12.75">
      <c r="B22" s="8" t="s">
        <v>71</v>
      </c>
      <c r="C22" s="13">
        <f>SUM(C20:C21)</f>
        <v>6.0000000000000005E-2</v>
      </c>
    </row>
    <row r="23" spans="2:8" ht="12.75">
      <c r="B23" s="8"/>
      <c r="C23" s="11"/>
    </row>
    <row r="24" spans="2:8" ht="12.75" collapsed="1">
      <c r="B24" s="8" t="s">
        <v>45</v>
      </c>
      <c r="C24" s="43">
        <v>150</v>
      </c>
    </row>
    <row r="25" spans="2:8" ht="12" hidden="1" outlineLevel="1">
      <c r="B25" s="18" t="s">
        <v>72</v>
      </c>
      <c r="C25" s="44">
        <v>0</v>
      </c>
      <c r="D25" s="11"/>
    </row>
    <row r="26" spans="2:8" ht="12.75">
      <c r="B26" s="8" t="s">
        <v>73</v>
      </c>
      <c r="C26" s="41">
        <f>SUM(C24:C25)</f>
        <v>150</v>
      </c>
    </row>
    <row r="28" spans="2:8" ht="12.75" collapsed="1">
      <c r="B28" s="8" t="s">
        <v>74</v>
      </c>
    </row>
    <row r="29" spans="2:8" ht="12" hidden="1" outlineLevel="1">
      <c r="B29" s="8" t="s">
        <v>12</v>
      </c>
      <c r="C29" s="20">
        <v>0</v>
      </c>
    </row>
    <row r="30" spans="2:8" ht="12.75">
      <c r="B30" s="8" t="s">
        <v>75</v>
      </c>
      <c r="C30" s="42">
        <v>20</v>
      </c>
    </row>
    <row r="31" spans="2:8" ht="12.75">
      <c r="B31" s="8" t="s">
        <v>46</v>
      </c>
      <c r="C31" s="42">
        <v>20</v>
      </c>
    </row>
    <row r="32" spans="2:8" ht="12.75">
      <c r="B32" s="18" t="s">
        <v>47</v>
      </c>
      <c r="C32" s="45">
        <v>20</v>
      </c>
      <c r="D32" s="8" t="s">
        <v>64</v>
      </c>
    </row>
    <row r="33" spans="2:4" ht="12.75">
      <c r="B33" s="8" t="s">
        <v>90</v>
      </c>
      <c r="C33" s="41">
        <f>SUM(C29:C32)</f>
        <v>60</v>
      </c>
    </row>
    <row r="35" spans="2:4" ht="12.75">
      <c r="B35" s="21" t="s">
        <v>91</v>
      </c>
      <c r="C35" s="22"/>
    </row>
    <row r="36" spans="2:4" ht="12.75">
      <c r="B36" s="8" t="s">
        <v>92</v>
      </c>
      <c r="C36" s="41">
        <f>C26</f>
        <v>150</v>
      </c>
    </row>
    <row r="37" spans="2:4" ht="12.75">
      <c r="B37" s="8" t="s">
        <v>76</v>
      </c>
      <c r="C37" s="41">
        <f>C15</f>
        <v>300</v>
      </c>
    </row>
    <row r="38" spans="2:4" ht="12.75" collapsed="1">
      <c r="B38" s="8" t="s">
        <v>77</v>
      </c>
      <c r="C38" s="41">
        <f>C33</f>
        <v>60</v>
      </c>
    </row>
    <row r="39" spans="2:4" ht="12" hidden="1" outlineLevel="1">
      <c r="B39" s="18" t="s">
        <v>78</v>
      </c>
      <c r="C39" s="46">
        <f>C17</f>
        <v>0</v>
      </c>
    </row>
    <row r="40" spans="2:4" ht="12.75">
      <c r="B40" s="8" t="s">
        <v>79</v>
      </c>
      <c r="C40" s="41">
        <f>SUM(C36:C39)</f>
        <v>510</v>
      </c>
    </row>
    <row r="42" spans="2:4" ht="12.75">
      <c r="B42" s="8" t="s">
        <v>80</v>
      </c>
    </row>
    <row r="43" spans="2:4" ht="12.75">
      <c r="B43" s="8" t="s">
        <v>48</v>
      </c>
      <c r="C43" s="13">
        <f>C13</f>
        <v>0.7</v>
      </c>
    </row>
    <row r="44" spans="2:4" ht="12.75">
      <c r="B44" s="8" t="s">
        <v>81</v>
      </c>
      <c r="C44" s="13">
        <f>C22</f>
        <v>6.0000000000000005E-2</v>
      </c>
    </row>
    <row r="45" spans="2:4" ht="12.75">
      <c r="B45" s="18" t="s">
        <v>82</v>
      </c>
      <c r="C45" s="23">
        <f>C16</f>
        <v>0.05</v>
      </c>
    </row>
    <row r="46" spans="2:4" ht="12.75">
      <c r="B46" s="8" t="s">
        <v>83</v>
      </c>
      <c r="C46" s="38">
        <f>SUM(C43:C45)</f>
        <v>0.81</v>
      </c>
    </row>
    <row r="48" spans="2:4" ht="12.75">
      <c r="B48" s="24" t="s">
        <v>84</v>
      </c>
      <c r="C48" s="25">
        <f>C40/(C10-(C10*C46))</f>
        <v>16.776315789473696</v>
      </c>
      <c r="D48" s="8" t="s">
        <v>85</v>
      </c>
    </row>
    <row r="49" spans="1:13" ht="12.75">
      <c r="B49" s="1"/>
      <c r="C49" s="39"/>
      <c r="D49" s="8"/>
    </row>
    <row r="50" spans="1:13" ht="12.75">
      <c r="B50" s="1"/>
      <c r="C50" s="39"/>
      <c r="D50" s="8"/>
    </row>
    <row r="51" spans="1:13" ht="12.75">
      <c r="B51" s="1"/>
      <c r="C51" s="39"/>
      <c r="D51" s="8"/>
    </row>
    <row r="52" spans="1:13" ht="12.75">
      <c r="B52" s="6" t="s">
        <v>32</v>
      </c>
      <c r="C52" s="6"/>
      <c r="D52" s="6"/>
      <c r="E52" s="6"/>
      <c r="F52" s="6"/>
      <c r="G52" s="6"/>
      <c r="H52" s="6"/>
      <c r="I52" s="6"/>
      <c r="J52" s="6"/>
      <c r="K52" s="6"/>
      <c r="L52" s="6"/>
      <c r="M52" s="6"/>
    </row>
    <row r="54" spans="1:13" ht="12.75">
      <c r="B54" s="8" t="s">
        <v>55</v>
      </c>
      <c r="D54" s="30">
        <v>10</v>
      </c>
      <c r="E54" s="51">
        <f t="shared" ref="E54:M54" si="0">D54+10</f>
        <v>20</v>
      </c>
      <c r="F54" s="51">
        <f t="shared" si="0"/>
        <v>30</v>
      </c>
      <c r="G54" s="1">
        <f t="shared" si="0"/>
        <v>40</v>
      </c>
      <c r="H54" s="1">
        <f t="shared" si="0"/>
        <v>50</v>
      </c>
      <c r="I54" s="1">
        <f t="shared" si="0"/>
        <v>60</v>
      </c>
      <c r="J54" s="51">
        <f t="shared" si="0"/>
        <v>70</v>
      </c>
      <c r="K54" s="51">
        <f t="shared" si="0"/>
        <v>80</v>
      </c>
      <c r="L54" s="51">
        <f t="shared" si="0"/>
        <v>90</v>
      </c>
      <c r="M54" s="51">
        <f t="shared" si="0"/>
        <v>100</v>
      </c>
    </row>
    <row r="56" spans="1:13" ht="12.75">
      <c r="B56" s="8" t="s">
        <v>0</v>
      </c>
      <c r="D56" s="27">
        <f t="shared" ref="D56:M56" si="1">D54*$C$10</f>
        <v>1600</v>
      </c>
      <c r="E56" s="27">
        <f t="shared" si="1"/>
        <v>3200</v>
      </c>
      <c r="F56" s="27">
        <f t="shared" si="1"/>
        <v>4800</v>
      </c>
      <c r="G56" s="27">
        <f t="shared" si="1"/>
        <v>6400</v>
      </c>
      <c r="H56" s="27">
        <f t="shared" si="1"/>
        <v>8000</v>
      </c>
      <c r="I56" s="27">
        <f t="shared" si="1"/>
        <v>9600</v>
      </c>
      <c r="J56" s="27">
        <f t="shared" si="1"/>
        <v>11200</v>
      </c>
      <c r="K56" s="27">
        <f t="shared" si="1"/>
        <v>12800</v>
      </c>
      <c r="L56" s="27">
        <f t="shared" si="1"/>
        <v>14400</v>
      </c>
      <c r="M56" s="27">
        <f t="shared" si="1"/>
        <v>16000</v>
      </c>
    </row>
    <row r="57" spans="1:13" ht="12.75">
      <c r="D57" s="27"/>
      <c r="E57" s="27"/>
      <c r="F57" s="27"/>
      <c r="G57" s="27"/>
      <c r="H57" s="27"/>
      <c r="I57" s="27"/>
      <c r="J57" s="27"/>
      <c r="K57" s="27"/>
      <c r="L57" s="27"/>
      <c r="M57" s="27"/>
    </row>
    <row r="58" spans="1:13" ht="12.75">
      <c r="B58" s="31" t="s">
        <v>33</v>
      </c>
      <c r="C58" s="31"/>
      <c r="D58" s="32">
        <f t="shared" ref="D58:M58" si="2">D56*12</f>
        <v>19200</v>
      </c>
      <c r="E58" s="32">
        <f>E56*12</f>
        <v>38400</v>
      </c>
      <c r="F58" s="32">
        <f t="shared" si="2"/>
        <v>57600</v>
      </c>
      <c r="G58" s="32">
        <f t="shared" si="2"/>
        <v>76800</v>
      </c>
      <c r="H58" s="32">
        <f t="shared" si="2"/>
        <v>96000</v>
      </c>
      <c r="I58" s="32">
        <f t="shared" si="2"/>
        <v>115200</v>
      </c>
      <c r="J58" s="32">
        <f t="shared" si="2"/>
        <v>134400</v>
      </c>
      <c r="K58" s="32">
        <f t="shared" si="2"/>
        <v>153600</v>
      </c>
      <c r="L58" s="32">
        <f t="shared" si="2"/>
        <v>172800</v>
      </c>
      <c r="M58" s="32">
        <f t="shared" si="2"/>
        <v>192000</v>
      </c>
    </row>
    <row r="59" spans="1:13" ht="12.75">
      <c r="D59" s="27"/>
      <c r="E59" s="27"/>
      <c r="F59" s="27"/>
      <c r="G59" s="27"/>
      <c r="H59" s="27"/>
      <c r="I59" s="27"/>
      <c r="J59" s="27"/>
      <c r="K59" s="27"/>
      <c r="L59" s="27"/>
      <c r="M59" s="27"/>
    </row>
    <row r="60" spans="1:13" ht="12.75">
      <c r="A60" s="38">
        <f>(1-(C43+C44))</f>
        <v>0.24</v>
      </c>
      <c r="B60" s="8" t="s">
        <v>4</v>
      </c>
      <c r="D60" s="27">
        <f t="shared" ref="D60:M60" si="3">D58*$A$60</f>
        <v>4608</v>
      </c>
      <c r="E60" s="27">
        <f t="shared" si="3"/>
        <v>9216</v>
      </c>
      <c r="F60" s="27">
        <f t="shared" si="3"/>
        <v>13824</v>
      </c>
      <c r="G60" s="27">
        <f t="shared" si="3"/>
        <v>18432</v>
      </c>
      <c r="H60" s="27">
        <f t="shared" si="3"/>
        <v>23040</v>
      </c>
      <c r="I60" s="27">
        <f t="shared" si="3"/>
        <v>27648</v>
      </c>
      <c r="J60" s="27">
        <f t="shared" si="3"/>
        <v>32256</v>
      </c>
      <c r="K60" s="27">
        <f t="shared" si="3"/>
        <v>36864</v>
      </c>
      <c r="L60" s="27">
        <f t="shared" si="3"/>
        <v>41472</v>
      </c>
      <c r="M60" s="27">
        <f t="shared" si="3"/>
        <v>46080</v>
      </c>
    </row>
    <row r="61" spans="1:13" ht="12.75">
      <c r="A61" s="47"/>
      <c r="B61" s="52" t="s">
        <v>1</v>
      </c>
      <c r="D61" s="27">
        <f>D58*0.0245</f>
        <v>470.40000000000003</v>
      </c>
      <c r="E61" s="27">
        <f t="shared" ref="E61:M61" si="4">E58*0.0245</f>
        <v>940.80000000000007</v>
      </c>
      <c r="F61" s="27">
        <f t="shared" si="4"/>
        <v>1411.2</v>
      </c>
      <c r="G61" s="27">
        <f t="shared" si="4"/>
        <v>1881.6000000000001</v>
      </c>
      <c r="H61" s="27">
        <f t="shared" si="4"/>
        <v>2352</v>
      </c>
      <c r="I61" s="27">
        <f t="shared" si="4"/>
        <v>2822.4</v>
      </c>
      <c r="J61" s="27">
        <f t="shared" si="4"/>
        <v>3292.8</v>
      </c>
      <c r="K61" s="27">
        <f t="shared" si="4"/>
        <v>3763.2000000000003</v>
      </c>
      <c r="L61" s="27">
        <f t="shared" si="4"/>
        <v>4233.6000000000004</v>
      </c>
      <c r="M61" s="27">
        <f t="shared" si="4"/>
        <v>4704</v>
      </c>
    </row>
    <row r="62" spans="1:13" ht="12.75">
      <c r="B62" s="8" t="s">
        <v>56</v>
      </c>
      <c r="D62" s="27"/>
      <c r="E62" s="27"/>
      <c r="F62" s="27"/>
      <c r="G62" s="27"/>
      <c r="H62" s="27"/>
      <c r="I62" s="27"/>
      <c r="J62" s="27"/>
      <c r="K62" s="27"/>
      <c r="L62" s="27"/>
      <c r="M62" s="27"/>
    </row>
    <row r="63" spans="1:13" ht="12.75">
      <c r="B63" s="8" t="s">
        <v>57</v>
      </c>
      <c r="D63" s="27">
        <f>$C$15*12</f>
        <v>3600</v>
      </c>
      <c r="E63" s="27">
        <f t="shared" ref="E63:M63" si="5">$C$15*12</f>
        <v>3600</v>
      </c>
      <c r="F63" s="27">
        <f t="shared" si="5"/>
        <v>3600</v>
      </c>
      <c r="G63" s="27">
        <f t="shared" si="5"/>
        <v>3600</v>
      </c>
      <c r="H63" s="27">
        <f t="shared" si="5"/>
        <v>3600</v>
      </c>
      <c r="I63" s="27">
        <f t="shared" si="5"/>
        <v>3600</v>
      </c>
      <c r="J63" s="27">
        <f t="shared" si="5"/>
        <v>3600</v>
      </c>
      <c r="K63" s="27">
        <f t="shared" si="5"/>
        <v>3600</v>
      </c>
      <c r="L63" s="27">
        <f t="shared" si="5"/>
        <v>3600</v>
      </c>
      <c r="M63" s="27">
        <f t="shared" si="5"/>
        <v>3600</v>
      </c>
    </row>
    <row r="64" spans="1:13" ht="12.75" collapsed="1">
      <c r="B64" s="8" t="s">
        <v>58</v>
      </c>
      <c r="D64" s="27">
        <f t="shared" ref="D64:M64" si="6">$C$26*12</f>
        <v>1800</v>
      </c>
      <c r="E64" s="27">
        <f t="shared" si="6"/>
        <v>1800</v>
      </c>
      <c r="F64" s="27">
        <f t="shared" si="6"/>
        <v>1800</v>
      </c>
      <c r="G64" s="27">
        <f t="shared" si="6"/>
        <v>1800</v>
      </c>
      <c r="H64" s="27">
        <f t="shared" si="6"/>
        <v>1800</v>
      </c>
      <c r="I64" s="27">
        <f t="shared" si="6"/>
        <v>1800</v>
      </c>
      <c r="J64" s="27">
        <f t="shared" si="6"/>
        <v>1800</v>
      </c>
      <c r="K64" s="27">
        <f t="shared" si="6"/>
        <v>1800</v>
      </c>
      <c r="L64" s="27">
        <f t="shared" si="6"/>
        <v>1800</v>
      </c>
      <c r="M64" s="27">
        <f t="shared" si="6"/>
        <v>1800</v>
      </c>
    </row>
    <row r="65" spans="2:27" ht="12" hidden="1" outlineLevel="1">
      <c r="B65" s="8" t="s">
        <v>59</v>
      </c>
      <c r="D65" s="27">
        <f t="shared" ref="D65:M65" si="7">$C$17*12</f>
        <v>0</v>
      </c>
      <c r="E65" s="27">
        <f t="shared" si="7"/>
        <v>0</v>
      </c>
      <c r="F65" s="27">
        <f t="shared" si="7"/>
        <v>0</v>
      </c>
      <c r="G65" s="27">
        <f t="shared" si="7"/>
        <v>0</v>
      </c>
      <c r="H65" s="27">
        <f t="shared" si="7"/>
        <v>0</v>
      </c>
      <c r="I65" s="27">
        <f t="shared" si="7"/>
        <v>0</v>
      </c>
      <c r="J65" s="27">
        <f t="shared" si="7"/>
        <v>0</v>
      </c>
      <c r="K65" s="27">
        <f t="shared" si="7"/>
        <v>0</v>
      </c>
      <c r="L65" s="27">
        <f t="shared" si="7"/>
        <v>0</v>
      </c>
      <c r="M65" s="27">
        <f t="shared" si="7"/>
        <v>0</v>
      </c>
    </row>
    <row r="66" spans="2:27" ht="12.75">
      <c r="B66" s="8" t="s">
        <v>60</v>
      </c>
      <c r="D66" s="28">
        <f t="shared" ref="D66:M66" si="8">D58*$C$16+($C$33*12)</f>
        <v>1680</v>
      </c>
      <c r="E66" s="28">
        <f t="shared" si="8"/>
        <v>2640</v>
      </c>
      <c r="F66" s="28">
        <f t="shared" si="8"/>
        <v>3600</v>
      </c>
      <c r="G66" s="28">
        <f t="shared" si="8"/>
        <v>4560</v>
      </c>
      <c r="H66" s="28">
        <f t="shared" si="8"/>
        <v>5520</v>
      </c>
      <c r="I66" s="28">
        <f t="shared" si="8"/>
        <v>6480</v>
      </c>
      <c r="J66" s="28">
        <f t="shared" si="8"/>
        <v>7440</v>
      </c>
      <c r="K66" s="28">
        <f t="shared" si="8"/>
        <v>8400</v>
      </c>
      <c r="L66" s="28">
        <f t="shared" si="8"/>
        <v>9360</v>
      </c>
      <c r="M66" s="28">
        <f t="shared" si="8"/>
        <v>10320</v>
      </c>
    </row>
    <row r="67" spans="2:27" ht="12.75">
      <c r="B67" s="8" t="s">
        <v>61</v>
      </c>
      <c r="D67" s="27">
        <f t="shared" ref="D67:M67" si="9">SUM(D63:D66)</f>
        <v>7080</v>
      </c>
      <c r="E67" s="27">
        <f t="shared" si="9"/>
        <v>8040</v>
      </c>
      <c r="F67" s="27">
        <f t="shared" si="9"/>
        <v>9000</v>
      </c>
      <c r="G67" s="33">
        <f t="shared" si="9"/>
        <v>9960</v>
      </c>
      <c r="H67" s="33">
        <f t="shared" si="9"/>
        <v>10920</v>
      </c>
      <c r="I67" s="33">
        <f t="shared" si="9"/>
        <v>11880</v>
      </c>
      <c r="J67" s="27">
        <f t="shared" si="9"/>
        <v>12840</v>
      </c>
      <c r="K67" s="27">
        <f t="shared" si="9"/>
        <v>13800</v>
      </c>
      <c r="L67" s="27">
        <f t="shared" si="9"/>
        <v>14760</v>
      </c>
      <c r="M67" s="27">
        <f t="shared" si="9"/>
        <v>15720</v>
      </c>
    </row>
    <row r="68" spans="2:27" ht="12.75">
      <c r="D68" s="27"/>
      <c r="E68" s="27"/>
      <c r="F68" s="27"/>
      <c r="G68" s="27"/>
      <c r="H68" s="27"/>
      <c r="I68" s="27"/>
      <c r="J68" s="27"/>
      <c r="K68" s="27"/>
      <c r="L68" s="27"/>
      <c r="M68" s="27"/>
    </row>
    <row r="69" spans="2:27" ht="12.75">
      <c r="B69" s="24" t="s">
        <v>54</v>
      </c>
      <c r="C69" s="24"/>
      <c r="D69" s="34">
        <f>D60+D61-D67</f>
        <v>-2001.6000000000004</v>
      </c>
      <c r="E69" s="34">
        <f t="shared" ref="E69:M69" si="10">E60+E61-E67</f>
        <v>2116.7999999999993</v>
      </c>
      <c r="F69" s="34">
        <f t="shared" si="10"/>
        <v>6235.2000000000007</v>
      </c>
      <c r="G69" s="34">
        <f t="shared" si="10"/>
        <v>10353.599999999999</v>
      </c>
      <c r="H69" s="34">
        <f t="shared" si="10"/>
        <v>14472</v>
      </c>
      <c r="I69" s="34">
        <f t="shared" si="10"/>
        <v>18590.400000000001</v>
      </c>
      <c r="J69" s="34">
        <f t="shared" si="10"/>
        <v>22708.800000000003</v>
      </c>
      <c r="K69" s="34">
        <f t="shared" si="10"/>
        <v>26827.199999999997</v>
      </c>
      <c r="L69" s="34">
        <f t="shared" si="10"/>
        <v>30945.599999999999</v>
      </c>
      <c r="M69" s="34">
        <f t="shared" si="10"/>
        <v>35064</v>
      </c>
    </row>
    <row r="70" spans="2:27" ht="12.75">
      <c r="B70" s="35" t="s">
        <v>62</v>
      </c>
      <c r="D70" s="29">
        <f t="shared" ref="D70:M70" si="11">D69/D58</f>
        <v>-0.10425000000000002</v>
      </c>
      <c r="E70" s="29">
        <f t="shared" si="11"/>
        <v>5.512499999999998E-2</v>
      </c>
      <c r="F70" s="29">
        <f t="shared" si="11"/>
        <v>0.10825000000000001</v>
      </c>
      <c r="G70" s="29">
        <f t="shared" si="11"/>
        <v>0.13481249999999997</v>
      </c>
      <c r="H70" s="29">
        <f t="shared" si="11"/>
        <v>0.15075</v>
      </c>
      <c r="I70" s="29">
        <f t="shared" si="11"/>
        <v>0.16137500000000002</v>
      </c>
      <c r="J70" s="29">
        <f t="shared" si="11"/>
        <v>0.16896428571428573</v>
      </c>
      <c r="K70" s="29">
        <f t="shared" si="11"/>
        <v>0.17465624999999999</v>
      </c>
      <c r="L70" s="29">
        <f t="shared" si="11"/>
        <v>0.17908333333333332</v>
      </c>
      <c r="M70" s="29">
        <f t="shared" si="11"/>
        <v>0.18262500000000001</v>
      </c>
    </row>
    <row r="71" spans="2:27" ht="12.75">
      <c r="B71" s="1"/>
      <c r="C71" s="39"/>
      <c r="D71" s="8"/>
    </row>
    <row r="72" spans="2:27" ht="12.75">
      <c r="B72" s="1"/>
      <c r="C72" s="39"/>
      <c r="D72" s="8"/>
    </row>
    <row r="73" spans="2:27" ht="12.75">
      <c r="B73" s="1"/>
      <c r="C73" s="39"/>
      <c r="D73" s="8"/>
    </row>
    <row r="74" spans="2:27" ht="12.75" collapsed="1">
      <c r="B74" s="1"/>
      <c r="C74" s="39"/>
      <c r="D74" s="8"/>
    </row>
    <row r="75" spans="2:27" ht="15.75" hidden="1" customHeight="1" outlineLevel="1">
      <c r="B75" s="8" t="s">
        <v>65</v>
      </c>
      <c r="C75" s="14">
        <v>0</v>
      </c>
    </row>
    <row r="76" spans="2:27" ht="12" hidden="1" outlineLevel="1">
      <c r="B76" s="55" t="s">
        <v>31</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2:27" ht="12" hidden="1" outlineLevel="1">
      <c r="B77" s="6" t="s">
        <v>16</v>
      </c>
      <c r="C77" s="6"/>
      <c r="D77" s="6">
        <v>1</v>
      </c>
      <c r="E77" s="6">
        <f t="shared" ref="E77:AA77" si="12">D77+1</f>
        <v>2</v>
      </c>
      <c r="F77" s="6">
        <f t="shared" si="12"/>
        <v>3</v>
      </c>
      <c r="G77" s="6">
        <f t="shared" si="12"/>
        <v>4</v>
      </c>
      <c r="H77" s="6">
        <f t="shared" si="12"/>
        <v>5</v>
      </c>
      <c r="I77" s="6">
        <f t="shared" si="12"/>
        <v>6</v>
      </c>
      <c r="J77" s="6">
        <f t="shared" si="12"/>
        <v>7</v>
      </c>
      <c r="K77" s="6">
        <f t="shared" si="12"/>
        <v>8</v>
      </c>
      <c r="L77" s="6">
        <f t="shared" si="12"/>
        <v>9</v>
      </c>
      <c r="M77" s="6">
        <f t="shared" si="12"/>
        <v>10</v>
      </c>
      <c r="N77" s="6">
        <f t="shared" si="12"/>
        <v>11</v>
      </c>
      <c r="O77" s="6">
        <f t="shared" si="12"/>
        <v>12</v>
      </c>
      <c r="P77" s="6">
        <f t="shared" si="12"/>
        <v>13</v>
      </c>
      <c r="Q77" s="6">
        <f t="shared" si="12"/>
        <v>14</v>
      </c>
      <c r="R77" s="6">
        <f t="shared" si="12"/>
        <v>15</v>
      </c>
      <c r="S77" s="6">
        <f t="shared" si="12"/>
        <v>16</v>
      </c>
      <c r="T77" s="6">
        <f t="shared" si="12"/>
        <v>17</v>
      </c>
      <c r="U77" s="6">
        <f t="shared" si="12"/>
        <v>18</v>
      </c>
      <c r="V77" s="6">
        <f t="shared" si="12"/>
        <v>19</v>
      </c>
      <c r="W77" s="6">
        <f t="shared" si="12"/>
        <v>20</v>
      </c>
      <c r="X77" s="6">
        <f t="shared" si="12"/>
        <v>21</v>
      </c>
      <c r="Y77" s="6">
        <f t="shared" si="12"/>
        <v>22</v>
      </c>
      <c r="Z77" s="6">
        <f t="shared" si="12"/>
        <v>23</v>
      </c>
      <c r="AA77" s="6">
        <f t="shared" si="12"/>
        <v>24</v>
      </c>
    </row>
    <row r="78" spans="2:27" ht="15.75" hidden="1" customHeight="1" outlineLevel="1"/>
    <row r="79" spans="2:27" ht="12" hidden="1" outlineLevel="1">
      <c r="B79" s="8" t="s">
        <v>17</v>
      </c>
      <c r="D79" s="8">
        <v>0</v>
      </c>
      <c r="E79" s="51">
        <f t="shared" ref="E79:AA79" si="13">D81</f>
        <v>0</v>
      </c>
      <c r="F79" s="26">
        <f t="shared" si="13"/>
        <v>0</v>
      </c>
      <c r="G79" s="26">
        <f t="shared" si="13"/>
        <v>0</v>
      </c>
      <c r="H79" s="26">
        <f t="shared" si="13"/>
        <v>0</v>
      </c>
      <c r="I79" s="26">
        <f t="shared" si="13"/>
        <v>0</v>
      </c>
      <c r="J79" s="26">
        <f t="shared" si="13"/>
        <v>0</v>
      </c>
      <c r="K79" s="26">
        <f t="shared" si="13"/>
        <v>0</v>
      </c>
      <c r="L79" s="26">
        <f t="shared" si="13"/>
        <v>0</v>
      </c>
      <c r="M79" s="26">
        <f t="shared" si="13"/>
        <v>0</v>
      </c>
      <c r="N79" s="26">
        <f t="shared" si="13"/>
        <v>0</v>
      </c>
      <c r="O79" s="26">
        <f t="shared" si="13"/>
        <v>0</v>
      </c>
      <c r="P79" s="26">
        <f t="shared" si="13"/>
        <v>0</v>
      </c>
      <c r="Q79" s="26">
        <f t="shared" si="13"/>
        <v>0</v>
      </c>
      <c r="R79" s="26">
        <f t="shared" si="13"/>
        <v>0</v>
      </c>
      <c r="S79" s="26">
        <f t="shared" si="13"/>
        <v>0</v>
      </c>
      <c r="T79" s="26">
        <f t="shared" si="13"/>
        <v>0</v>
      </c>
      <c r="U79" s="26">
        <f t="shared" si="13"/>
        <v>0</v>
      </c>
      <c r="V79" s="26">
        <f t="shared" si="13"/>
        <v>0</v>
      </c>
      <c r="W79" s="26">
        <f t="shared" si="13"/>
        <v>0</v>
      </c>
      <c r="X79" s="26">
        <f t="shared" si="13"/>
        <v>0</v>
      </c>
      <c r="Y79" s="26">
        <f t="shared" si="13"/>
        <v>0</v>
      </c>
      <c r="Z79" s="26">
        <f t="shared" si="13"/>
        <v>0</v>
      </c>
      <c r="AA79" s="26">
        <f t="shared" si="13"/>
        <v>0</v>
      </c>
    </row>
    <row r="80" spans="2:27" ht="12" hidden="1" outlineLevel="1">
      <c r="B80" s="8" t="s">
        <v>18</v>
      </c>
      <c r="D80" s="51">
        <f>+$C$75</f>
        <v>0</v>
      </c>
      <c r="E80" s="51">
        <f t="shared" ref="E80:AA80" si="14">+$C$75</f>
        <v>0</v>
      </c>
      <c r="F80" s="51">
        <f t="shared" si="14"/>
        <v>0</v>
      </c>
      <c r="G80" s="51">
        <f t="shared" si="14"/>
        <v>0</v>
      </c>
      <c r="H80" s="51">
        <f t="shared" si="14"/>
        <v>0</v>
      </c>
      <c r="I80" s="51">
        <f t="shared" si="14"/>
        <v>0</v>
      </c>
      <c r="J80" s="51">
        <f t="shared" si="14"/>
        <v>0</v>
      </c>
      <c r="K80" s="51">
        <f t="shared" si="14"/>
        <v>0</v>
      </c>
      <c r="L80" s="51">
        <f t="shared" si="14"/>
        <v>0</v>
      </c>
      <c r="M80" s="51">
        <f t="shared" si="14"/>
        <v>0</v>
      </c>
      <c r="N80" s="51">
        <f t="shared" si="14"/>
        <v>0</v>
      </c>
      <c r="O80" s="51">
        <f t="shared" si="14"/>
        <v>0</v>
      </c>
      <c r="P80" s="51">
        <f t="shared" si="14"/>
        <v>0</v>
      </c>
      <c r="Q80" s="51">
        <f t="shared" si="14"/>
        <v>0</v>
      </c>
      <c r="R80" s="51">
        <f t="shared" si="14"/>
        <v>0</v>
      </c>
      <c r="S80" s="51">
        <f t="shared" si="14"/>
        <v>0</v>
      </c>
      <c r="T80" s="51">
        <f t="shared" si="14"/>
        <v>0</v>
      </c>
      <c r="U80" s="51">
        <f t="shared" si="14"/>
        <v>0</v>
      </c>
      <c r="V80" s="51">
        <f t="shared" si="14"/>
        <v>0</v>
      </c>
      <c r="W80" s="51">
        <f t="shared" si="14"/>
        <v>0</v>
      </c>
      <c r="X80" s="51">
        <f t="shared" si="14"/>
        <v>0</v>
      </c>
      <c r="Y80" s="51">
        <f t="shared" si="14"/>
        <v>0</v>
      </c>
      <c r="Z80" s="51">
        <f t="shared" si="14"/>
        <v>0</v>
      </c>
      <c r="AA80" s="51">
        <f t="shared" si="14"/>
        <v>0</v>
      </c>
    </row>
    <row r="81" spans="1:28" ht="12" hidden="1" outlineLevel="1">
      <c r="B81" s="8" t="s">
        <v>19</v>
      </c>
      <c r="D81" s="51">
        <f t="shared" ref="D81:AA81" si="15">SUM(D79:D80)</f>
        <v>0</v>
      </c>
      <c r="E81" s="26">
        <f t="shared" si="15"/>
        <v>0</v>
      </c>
      <c r="F81" s="26">
        <f t="shared" si="15"/>
        <v>0</v>
      </c>
      <c r="G81" s="26">
        <f t="shared" si="15"/>
        <v>0</v>
      </c>
      <c r="H81" s="26">
        <f t="shared" si="15"/>
        <v>0</v>
      </c>
      <c r="I81" s="26">
        <f t="shared" si="15"/>
        <v>0</v>
      </c>
      <c r="J81" s="26">
        <f t="shared" si="15"/>
        <v>0</v>
      </c>
      <c r="K81" s="26">
        <f t="shared" si="15"/>
        <v>0</v>
      </c>
      <c r="L81" s="26">
        <f t="shared" si="15"/>
        <v>0</v>
      </c>
      <c r="M81" s="26">
        <f t="shared" si="15"/>
        <v>0</v>
      </c>
      <c r="N81" s="26">
        <f t="shared" si="15"/>
        <v>0</v>
      </c>
      <c r="O81" s="26">
        <f t="shared" si="15"/>
        <v>0</v>
      </c>
      <c r="P81" s="26">
        <f t="shared" si="15"/>
        <v>0</v>
      </c>
      <c r="Q81" s="26">
        <f t="shared" si="15"/>
        <v>0</v>
      </c>
      <c r="R81" s="26">
        <f t="shared" si="15"/>
        <v>0</v>
      </c>
      <c r="S81" s="26">
        <f t="shared" si="15"/>
        <v>0</v>
      </c>
      <c r="T81" s="26">
        <f t="shared" si="15"/>
        <v>0</v>
      </c>
      <c r="U81" s="26">
        <f t="shared" si="15"/>
        <v>0</v>
      </c>
      <c r="V81" s="26">
        <f t="shared" si="15"/>
        <v>0</v>
      </c>
      <c r="W81" s="26">
        <f t="shared" si="15"/>
        <v>0</v>
      </c>
      <c r="X81" s="26">
        <f t="shared" si="15"/>
        <v>0</v>
      </c>
      <c r="Y81" s="26">
        <f t="shared" si="15"/>
        <v>0</v>
      </c>
      <c r="Z81" s="26">
        <f t="shared" si="15"/>
        <v>0</v>
      </c>
      <c r="AA81" s="26">
        <f t="shared" si="15"/>
        <v>0</v>
      </c>
    </row>
    <row r="82" spans="1:28" ht="15.75" hidden="1" customHeight="1" outlineLevel="1"/>
    <row r="83" spans="1:28" ht="12" hidden="1" outlineLevel="1">
      <c r="A83" s="27"/>
      <c r="B83" s="27" t="s">
        <v>20</v>
      </c>
      <c r="C83" s="27"/>
      <c r="D83" s="27">
        <f t="shared" ref="D83:AA83" si="16">AVERAGE(D79,D81)*$C$10</f>
        <v>0</v>
      </c>
      <c r="E83" s="27">
        <f t="shared" si="16"/>
        <v>0</v>
      </c>
      <c r="F83" s="27">
        <f t="shared" si="16"/>
        <v>0</v>
      </c>
      <c r="G83" s="27">
        <f t="shared" si="16"/>
        <v>0</v>
      </c>
      <c r="H83" s="27">
        <f t="shared" si="16"/>
        <v>0</v>
      </c>
      <c r="I83" s="27">
        <f t="shared" si="16"/>
        <v>0</v>
      </c>
      <c r="J83" s="27">
        <f t="shared" si="16"/>
        <v>0</v>
      </c>
      <c r="K83" s="27">
        <f t="shared" si="16"/>
        <v>0</v>
      </c>
      <c r="L83" s="27">
        <f t="shared" si="16"/>
        <v>0</v>
      </c>
      <c r="M83" s="27">
        <f t="shared" si="16"/>
        <v>0</v>
      </c>
      <c r="N83" s="27">
        <f t="shared" si="16"/>
        <v>0</v>
      </c>
      <c r="O83" s="27">
        <f t="shared" si="16"/>
        <v>0</v>
      </c>
      <c r="P83" s="27">
        <f t="shared" si="16"/>
        <v>0</v>
      </c>
      <c r="Q83" s="27">
        <f t="shared" si="16"/>
        <v>0</v>
      </c>
      <c r="R83" s="27">
        <f t="shared" si="16"/>
        <v>0</v>
      </c>
      <c r="S83" s="27">
        <f t="shared" si="16"/>
        <v>0</v>
      </c>
      <c r="T83" s="27">
        <f t="shared" si="16"/>
        <v>0</v>
      </c>
      <c r="U83" s="27">
        <f t="shared" si="16"/>
        <v>0</v>
      </c>
      <c r="V83" s="27">
        <f t="shared" si="16"/>
        <v>0</v>
      </c>
      <c r="W83" s="27">
        <f t="shared" si="16"/>
        <v>0</v>
      </c>
      <c r="X83" s="27">
        <f t="shared" si="16"/>
        <v>0</v>
      </c>
      <c r="Y83" s="27">
        <f t="shared" si="16"/>
        <v>0</v>
      </c>
      <c r="Z83" s="27">
        <f t="shared" si="16"/>
        <v>0</v>
      </c>
      <c r="AA83" s="27">
        <f t="shared" si="16"/>
        <v>0</v>
      </c>
      <c r="AB83" s="27"/>
    </row>
    <row r="84" spans="1:28" ht="12" hidden="1" outlineLevel="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row>
    <row r="85" spans="1:28" ht="12" hidden="1" outlineLevel="1">
      <c r="A85" s="27"/>
      <c r="B85" s="27" t="s">
        <v>21</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row>
    <row r="86" spans="1:28" ht="12" hidden="1" outlineLevel="1">
      <c r="A86" s="27"/>
      <c r="B86" s="27" t="s">
        <v>22</v>
      </c>
      <c r="C86" s="27"/>
      <c r="D86" s="27">
        <f t="shared" ref="D86:AA86" si="17">D83*$C$13</f>
        <v>0</v>
      </c>
      <c r="E86" s="27">
        <f t="shared" si="17"/>
        <v>0</v>
      </c>
      <c r="F86" s="27">
        <f t="shared" si="17"/>
        <v>0</v>
      </c>
      <c r="G86" s="27">
        <f t="shared" si="17"/>
        <v>0</v>
      </c>
      <c r="H86" s="27">
        <f t="shared" si="17"/>
        <v>0</v>
      </c>
      <c r="I86" s="27">
        <f t="shared" si="17"/>
        <v>0</v>
      </c>
      <c r="J86" s="27">
        <f t="shared" si="17"/>
        <v>0</v>
      </c>
      <c r="K86" s="27">
        <f t="shared" si="17"/>
        <v>0</v>
      </c>
      <c r="L86" s="27">
        <f t="shared" si="17"/>
        <v>0</v>
      </c>
      <c r="M86" s="27">
        <f t="shared" si="17"/>
        <v>0</v>
      </c>
      <c r="N86" s="27">
        <f t="shared" si="17"/>
        <v>0</v>
      </c>
      <c r="O86" s="27">
        <f t="shared" si="17"/>
        <v>0</v>
      </c>
      <c r="P86" s="27">
        <f t="shared" si="17"/>
        <v>0</v>
      </c>
      <c r="Q86" s="27">
        <f t="shared" si="17"/>
        <v>0</v>
      </c>
      <c r="R86" s="27">
        <f t="shared" si="17"/>
        <v>0</v>
      </c>
      <c r="S86" s="27">
        <f t="shared" si="17"/>
        <v>0</v>
      </c>
      <c r="T86" s="27">
        <f t="shared" si="17"/>
        <v>0</v>
      </c>
      <c r="U86" s="27">
        <f t="shared" si="17"/>
        <v>0</v>
      </c>
      <c r="V86" s="27">
        <f t="shared" si="17"/>
        <v>0</v>
      </c>
      <c r="W86" s="27">
        <f t="shared" si="17"/>
        <v>0</v>
      </c>
      <c r="X86" s="27">
        <f t="shared" si="17"/>
        <v>0</v>
      </c>
      <c r="Y86" s="27">
        <f t="shared" si="17"/>
        <v>0</v>
      </c>
      <c r="Z86" s="27">
        <f t="shared" si="17"/>
        <v>0</v>
      </c>
      <c r="AA86" s="27">
        <f t="shared" si="17"/>
        <v>0</v>
      </c>
      <c r="AB86" s="27"/>
    </row>
    <row r="87" spans="1:28" ht="12" hidden="1" outlineLevel="1">
      <c r="A87" s="27"/>
      <c r="B87" s="28" t="s">
        <v>23</v>
      </c>
      <c r="C87" s="28"/>
      <c r="D87" s="28">
        <f t="shared" ref="D87:AA87" si="18">D83*$C$22</f>
        <v>0</v>
      </c>
      <c r="E87" s="28">
        <f t="shared" si="18"/>
        <v>0</v>
      </c>
      <c r="F87" s="28">
        <f t="shared" si="18"/>
        <v>0</v>
      </c>
      <c r="G87" s="28">
        <f t="shared" si="18"/>
        <v>0</v>
      </c>
      <c r="H87" s="28">
        <f t="shared" si="18"/>
        <v>0</v>
      </c>
      <c r="I87" s="28">
        <f t="shared" si="18"/>
        <v>0</v>
      </c>
      <c r="J87" s="28">
        <f t="shared" si="18"/>
        <v>0</v>
      </c>
      <c r="K87" s="28">
        <f t="shared" si="18"/>
        <v>0</v>
      </c>
      <c r="L87" s="28">
        <f t="shared" si="18"/>
        <v>0</v>
      </c>
      <c r="M87" s="28">
        <f t="shared" si="18"/>
        <v>0</v>
      </c>
      <c r="N87" s="28">
        <f t="shared" si="18"/>
        <v>0</v>
      </c>
      <c r="O87" s="28">
        <f t="shared" si="18"/>
        <v>0</v>
      </c>
      <c r="P87" s="28">
        <f t="shared" si="18"/>
        <v>0</v>
      </c>
      <c r="Q87" s="28">
        <f t="shared" si="18"/>
        <v>0</v>
      </c>
      <c r="R87" s="28">
        <f t="shared" si="18"/>
        <v>0</v>
      </c>
      <c r="S87" s="28">
        <f t="shared" si="18"/>
        <v>0</v>
      </c>
      <c r="T87" s="28">
        <f t="shared" si="18"/>
        <v>0</v>
      </c>
      <c r="U87" s="28">
        <f t="shared" si="18"/>
        <v>0</v>
      </c>
      <c r="V87" s="28">
        <f t="shared" si="18"/>
        <v>0</v>
      </c>
      <c r="W87" s="28">
        <f t="shared" si="18"/>
        <v>0</v>
      </c>
      <c r="X87" s="28">
        <f t="shared" si="18"/>
        <v>0</v>
      </c>
      <c r="Y87" s="28">
        <f t="shared" si="18"/>
        <v>0</v>
      </c>
      <c r="Z87" s="28">
        <f t="shared" si="18"/>
        <v>0</v>
      </c>
      <c r="AA87" s="28">
        <f t="shared" si="18"/>
        <v>0</v>
      </c>
      <c r="AB87" s="27"/>
    </row>
    <row r="88" spans="1:28" ht="12" hidden="1" outlineLevel="1">
      <c r="A88" s="27"/>
      <c r="B88" s="27" t="s">
        <v>24</v>
      </c>
      <c r="C88" s="27"/>
      <c r="D88" s="27">
        <f t="shared" ref="D88:AA88" si="19">SUM(D86:D87)</f>
        <v>0</v>
      </c>
      <c r="E88" s="27">
        <f t="shared" si="19"/>
        <v>0</v>
      </c>
      <c r="F88" s="27">
        <f t="shared" si="19"/>
        <v>0</v>
      </c>
      <c r="G88" s="27">
        <f t="shared" si="19"/>
        <v>0</v>
      </c>
      <c r="H88" s="27">
        <f t="shared" si="19"/>
        <v>0</v>
      </c>
      <c r="I88" s="27">
        <f t="shared" si="19"/>
        <v>0</v>
      </c>
      <c r="J88" s="27">
        <f t="shared" si="19"/>
        <v>0</v>
      </c>
      <c r="K88" s="27">
        <f t="shared" si="19"/>
        <v>0</v>
      </c>
      <c r="L88" s="27">
        <f t="shared" si="19"/>
        <v>0</v>
      </c>
      <c r="M88" s="27">
        <f t="shared" si="19"/>
        <v>0</v>
      </c>
      <c r="N88" s="27">
        <f t="shared" si="19"/>
        <v>0</v>
      </c>
      <c r="O88" s="27">
        <f t="shared" si="19"/>
        <v>0</v>
      </c>
      <c r="P88" s="27">
        <f t="shared" si="19"/>
        <v>0</v>
      </c>
      <c r="Q88" s="27">
        <f t="shared" si="19"/>
        <v>0</v>
      </c>
      <c r="R88" s="27">
        <f t="shared" si="19"/>
        <v>0</v>
      </c>
      <c r="S88" s="27">
        <f t="shared" si="19"/>
        <v>0</v>
      </c>
      <c r="T88" s="27">
        <f t="shared" si="19"/>
        <v>0</v>
      </c>
      <c r="U88" s="27">
        <f t="shared" si="19"/>
        <v>0</v>
      </c>
      <c r="V88" s="27">
        <f t="shared" si="19"/>
        <v>0</v>
      </c>
      <c r="W88" s="27">
        <f t="shared" si="19"/>
        <v>0</v>
      </c>
      <c r="X88" s="27">
        <f t="shared" si="19"/>
        <v>0</v>
      </c>
      <c r="Y88" s="27">
        <f t="shared" si="19"/>
        <v>0</v>
      </c>
      <c r="Z88" s="27">
        <f t="shared" si="19"/>
        <v>0</v>
      </c>
      <c r="AA88" s="27">
        <f t="shared" si="19"/>
        <v>0</v>
      </c>
      <c r="AB88" s="27"/>
    </row>
    <row r="89" spans="1:28" ht="12" hidden="1" outlineLevel="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row>
    <row r="90" spans="1:28" ht="12" hidden="1" outlineLevel="1">
      <c r="A90" s="27"/>
      <c r="B90" s="27" t="s">
        <v>25</v>
      </c>
      <c r="C90" s="27"/>
      <c r="D90" s="27">
        <f t="shared" ref="D90:AA90" si="20">D83-D88</f>
        <v>0</v>
      </c>
      <c r="E90" s="27">
        <f t="shared" si="20"/>
        <v>0</v>
      </c>
      <c r="F90" s="27">
        <f t="shared" si="20"/>
        <v>0</v>
      </c>
      <c r="G90" s="27">
        <f t="shared" si="20"/>
        <v>0</v>
      </c>
      <c r="H90" s="27">
        <f t="shared" si="20"/>
        <v>0</v>
      </c>
      <c r="I90" s="27">
        <f t="shared" si="20"/>
        <v>0</v>
      </c>
      <c r="J90" s="27">
        <f t="shared" si="20"/>
        <v>0</v>
      </c>
      <c r="K90" s="27">
        <f t="shared" si="20"/>
        <v>0</v>
      </c>
      <c r="L90" s="27">
        <f t="shared" si="20"/>
        <v>0</v>
      </c>
      <c r="M90" s="27">
        <f t="shared" si="20"/>
        <v>0</v>
      </c>
      <c r="N90" s="27">
        <f t="shared" si="20"/>
        <v>0</v>
      </c>
      <c r="O90" s="27">
        <f t="shared" si="20"/>
        <v>0</v>
      </c>
      <c r="P90" s="27">
        <f t="shared" si="20"/>
        <v>0</v>
      </c>
      <c r="Q90" s="27">
        <f t="shared" si="20"/>
        <v>0</v>
      </c>
      <c r="R90" s="27">
        <f t="shared" si="20"/>
        <v>0</v>
      </c>
      <c r="S90" s="27">
        <f t="shared" si="20"/>
        <v>0</v>
      </c>
      <c r="T90" s="27">
        <f t="shared" si="20"/>
        <v>0</v>
      </c>
      <c r="U90" s="27">
        <f t="shared" si="20"/>
        <v>0</v>
      </c>
      <c r="V90" s="27">
        <f t="shared" si="20"/>
        <v>0</v>
      </c>
      <c r="W90" s="27">
        <f t="shared" si="20"/>
        <v>0</v>
      </c>
      <c r="X90" s="27">
        <f t="shared" si="20"/>
        <v>0</v>
      </c>
      <c r="Y90" s="27">
        <f t="shared" si="20"/>
        <v>0</v>
      </c>
      <c r="Z90" s="27">
        <f t="shared" si="20"/>
        <v>0</v>
      </c>
      <c r="AA90" s="27">
        <f t="shared" si="20"/>
        <v>0</v>
      </c>
      <c r="AB90" s="27"/>
    </row>
    <row r="91" spans="1:28" ht="12" hidden="1" outlineLevel="1">
      <c r="B91" s="8" t="s">
        <v>26</v>
      </c>
      <c r="D91" s="29" t="e">
        <f t="shared" ref="D91:AA91" si="21">D90/D83</f>
        <v>#DIV/0!</v>
      </c>
      <c r="E91" s="29" t="e">
        <f t="shared" si="21"/>
        <v>#DIV/0!</v>
      </c>
      <c r="F91" s="29" t="e">
        <f t="shared" si="21"/>
        <v>#DIV/0!</v>
      </c>
      <c r="G91" s="29" t="e">
        <f t="shared" si="21"/>
        <v>#DIV/0!</v>
      </c>
      <c r="H91" s="29" t="e">
        <f t="shared" si="21"/>
        <v>#DIV/0!</v>
      </c>
      <c r="I91" s="29" t="e">
        <f t="shared" si="21"/>
        <v>#DIV/0!</v>
      </c>
      <c r="J91" s="29" t="e">
        <f t="shared" si="21"/>
        <v>#DIV/0!</v>
      </c>
      <c r="K91" s="29" t="e">
        <f t="shared" si="21"/>
        <v>#DIV/0!</v>
      </c>
      <c r="L91" s="29" t="e">
        <f t="shared" si="21"/>
        <v>#DIV/0!</v>
      </c>
      <c r="M91" s="29" t="e">
        <f t="shared" si="21"/>
        <v>#DIV/0!</v>
      </c>
      <c r="N91" s="29" t="e">
        <f t="shared" si="21"/>
        <v>#DIV/0!</v>
      </c>
      <c r="O91" s="29" t="e">
        <f t="shared" si="21"/>
        <v>#DIV/0!</v>
      </c>
      <c r="P91" s="29" t="e">
        <f t="shared" si="21"/>
        <v>#DIV/0!</v>
      </c>
      <c r="Q91" s="29" t="e">
        <f t="shared" si="21"/>
        <v>#DIV/0!</v>
      </c>
      <c r="R91" s="29" t="e">
        <f t="shared" si="21"/>
        <v>#DIV/0!</v>
      </c>
      <c r="S91" s="29" t="e">
        <f t="shared" si="21"/>
        <v>#DIV/0!</v>
      </c>
      <c r="T91" s="29" t="e">
        <f t="shared" si="21"/>
        <v>#DIV/0!</v>
      </c>
      <c r="U91" s="29" t="e">
        <f t="shared" si="21"/>
        <v>#DIV/0!</v>
      </c>
      <c r="V91" s="29" t="e">
        <f t="shared" si="21"/>
        <v>#DIV/0!</v>
      </c>
      <c r="W91" s="29" t="e">
        <f t="shared" si="21"/>
        <v>#DIV/0!</v>
      </c>
      <c r="X91" s="29" t="e">
        <f t="shared" si="21"/>
        <v>#DIV/0!</v>
      </c>
      <c r="Y91" s="29" t="e">
        <f t="shared" si="21"/>
        <v>#DIV/0!</v>
      </c>
      <c r="Z91" s="29" t="e">
        <f t="shared" si="21"/>
        <v>#DIV/0!</v>
      </c>
      <c r="AA91" s="29" t="e">
        <f t="shared" si="21"/>
        <v>#DIV/0!</v>
      </c>
    </row>
    <row r="92" spans="1:28" ht="12" hidden="1" outlineLevel="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row>
    <row r="93" spans="1:28" ht="12" hidden="1" outlineLevel="1">
      <c r="A93" s="27"/>
      <c r="B93" s="27" t="s">
        <v>27</v>
      </c>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row>
    <row r="94" spans="1:28" ht="12" hidden="1" outlineLevel="1">
      <c r="A94" s="27"/>
      <c r="B94" s="27" t="s">
        <v>28</v>
      </c>
      <c r="C94" s="27"/>
      <c r="D94" s="27">
        <f t="shared" ref="D94:AA94" si="22">$C$15</f>
        <v>300</v>
      </c>
      <c r="E94" s="27">
        <f t="shared" si="22"/>
        <v>300</v>
      </c>
      <c r="F94" s="27">
        <f t="shared" si="22"/>
        <v>300</v>
      </c>
      <c r="G94" s="27">
        <f t="shared" si="22"/>
        <v>300</v>
      </c>
      <c r="H94" s="27">
        <f t="shared" si="22"/>
        <v>300</v>
      </c>
      <c r="I94" s="27">
        <f t="shared" si="22"/>
        <v>300</v>
      </c>
      <c r="J94" s="27">
        <f t="shared" si="22"/>
        <v>300</v>
      </c>
      <c r="K94" s="27">
        <f t="shared" si="22"/>
        <v>300</v>
      </c>
      <c r="L94" s="27">
        <f t="shared" si="22"/>
        <v>300</v>
      </c>
      <c r="M94" s="27">
        <f t="shared" si="22"/>
        <v>300</v>
      </c>
      <c r="N94" s="27">
        <f t="shared" si="22"/>
        <v>300</v>
      </c>
      <c r="O94" s="27">
        <f t="shared" si="22"/>
        <v>300</v>
      </c>
      <c r="P94" s="27">
        <f t="shared" si="22"/>
        <v>300</v>
      </c>
      <c r="Q94" s="27">
        <f t="shared" si="22"/>
        <v>300</v>
      </c>
      <c r="R94" s="27">
        <f t="shared" si="22"/>
        <v>300</v>
      </c>
      <c r="S94" s="27">
        <f t="shared" si="22"/>
        <v>300</v>
      </c>
      <c r="T94" s="27">
        <f t="shared" si="22"/>
        <v>300</v>
      </c>
      <c r="U94" s="27">
        <f t="shared" si="22"/>
        <v>300</v>
      </c>
      <c r="V94" s="27">
        <f t="shared" si="22"/>
        <v>300</v>
      </c>
      <c r="W94" s="27">
        <f t="shared" si="22"/>
        <v>300</v>
      </c>
      <c r="X94" s="27">
        <f t="shared" si="22"/>
        <v>300</v>
      </c>
      <c r="Y94" s="27">
        <f t="shared" si="22"/>
        <v>300</v>
      </c>
      <c r="Z94" s="27">
        <f t="shared" si="22"/>
        <v>300</v>
      </c>
      <c r="AA94" s="27">
        <f t="shared" si="22"/>
        <v>300</v>
      </c>
      <c r="AB94" s="27"/>
    </row>
    <row r="95" spans="1:28" ht="12" hidden="1" outlineLevel="1">
      <c r="A95" s="27"/>
      <c r="B95" s="27" t="s">
        <v>29</v>
      </c>
      <c r="C95" s="27"/>
      <c r="D95" s="27">
        <f t="shared" ref="D95:AA95" si="23">$C$26</f>
        <v>150</v>
      </c>
      <c r="E95" s="27">
        <f t="shared" si="23"/>
        <v>150</v>
      </c>
      <c r="F95" s="27">
        <f t="shared" si="23"/>
        <v>150</v>
      </c>
      <c r="G95" s="27">
        <f t="shared" si="23"/>
        <v>150</v>
      </c>
      <c r="H95" s="27">
        <f t="shared" si="23"/>
        <v>150</v>
      </c>
      <c r="I95" s="27">
        <f t="shared" si="23"/>
        <v>150</v>
      </c>
      <c r="J95" s="27">
        <f t="shared" si="23"/>
        <v>150</v>
      </c>
      <c r="K95" s="27">
        <f t="shared" si="23"/>
        <v>150</v>
      </c>
      <c r="L95" s="27">
        <f t="shared" si="23"/>
        <v>150</v>
      </c>
      <c r="M95" s="27">
        <f t="shared" si="23"/>
        <v>150</v>
      </c>
      <c r="N95" s="27">
        <f t="shared" si="23"/>
        <v>150</v>
      </c>
      <c r="O95" s="27">
        <f t="shared" si="23"/>
        <v>150</v>
      </c>
      <c r="P95" s="27">
        <f t="shared" si="23"/>
        <v>150</v>
      </c>
      <c r="Q95" s="27">
        <f t="shared" si="23"/>
        <v>150</v>
      </c>
      <c r="R95" s="27">
        <f t="shared" si="23"/>
        <v>150</v>
      </c>
      <c r="S95" s="27">
        <f t="shared" si="23"/>
        <v>150</v>
      </c>
      <c r="T95" s="27">
        <f t="shared" si="23"/>
        <v>150</v>
      </c>
      <c r="U95" s="27">
        <f t="shared" si="23"/>
        <v>150</v>
      </c>
      <c r="V95" s="27">
        <f t="shared" si="23"/>
        <v>150</v>
      </c>
      <c r="W95" s="27">
        <f t="shared" si="23"/>
        <v>150</v>
      </c>
      <c r="X95" s="27">
        <f t="shared" si="23"/>
        <v>150</v>
      </c>
      <c r="Y95" s="27">
        <f t="shared" si="23"/>
        <v>150</v>
      </c>
      <c r="Z95" s="27">
        <f t="shared" si="23"/>
        <v>150</v>
      </c>
      <c r="AA95" s="27">
        <f t="shared" si="23"/>
        <v>150</v>
      </c>
      <c r="AB95" s="27"/>
    </row>
    <row r="96" spans="1:28" ht="12" hidden="1" outlineLevel="1">
      <c r="A96" s="27"/>
      <c r="B96" s="27" t="s">
        <v>78</v>
      </c>
      <c r="C96" s="27"/>
      <c r="D96" s="27">
        <f t="shared" ref="D96:AA96" si="24">$C$17</f>
        <v>0</v>
      </c>
      <c r="E96" s="27">
        <f t="shared" si="24"/>
        <v>0</v>
      </c>
      <c r="F96" s="27">
        <f t="shared" si="24"/>
        <v>0</v>
      </c>
      <c r="G96" s="27">
        <f t="shared" si="24"/>
        <v>0</v>
      </c>
      <c r="H96" s="27">
        <f t="shared" si="24"/>
        <v>0</v>
      </c>
      <c r="I96" s="27">
        <f t="shared" si="24"/>
        <v>0</v>
      </c>
      <c r="J96" s="27">
        <f t="shared" si="24"/>
        <v>0</v>
      </c>
      <c r="K96" s="27">
        <f t="shared" si="24"/>
        <v>0</v>
      </c>
      <c r="L96" s="27">
        <f t="shared" si="24"/>
        <v>0</v>
      </c>
      <c r="M96" s="27">
        <f t="shared" si="24"/>
        <v>0</v>
      </c>
      <c r="N96" s="27">
        <f t="shared" si="24"/>
        <v>0</v>
      </c>
      <c r="O96" s="27">
        <f t="shared" si="24"/>
        <v>0</v>
      </c>
      <c r="P96" s="27">
        <f t="shared" si="24"/>
        <v>0</v>
      </c>
      <c r="Q96" s="27">
        <f t="shared" si="24"/>
        <v>0</v>
      </c>
      <c r="R96" s="27">
        <f t="shared" si="24"/>
        <v>0</v>
      </c>
      <c r="S96" s="27">
        <f t="shared" si="24"/>
        <v>0</v>
      </c>
      <c r="T96" s="27">
        <f t="shared" si="24"/>
        <v>0</v>
      </c>
      <c r="U96" s="27">
        <f t="shared" si="24"/>
        <v>0</v>
      </c>
      <c r="V96" s="27">
        <f t="shared" si="24"/>
        <v>0</v>
      </c>
      <c r="W96" s="27">
        <f t="shared" si="24"/>
        <v>0</v>
      </c>
      <c r="X96" s="27">
        <f t="shared" si="24"/>
        <v>0</v>
      </c>
      <c r="Y96" s="27">
        <f t="shared" si="24"/>
        <v>0</v>
      </c>
      <c r="Z96" s="27">
        <f t="shared" si="24"/>
        <v>0</v>
      </c>
      <c r="AA96" s="27">
        <f t="shared" si="24"/>
        <v>0</v>
      </c>
      <c r="AB96" s="27"/>
    </row>
    <row r="97" spans="1:28" ht="12" hidden="1" outlineLevel="1">
      <c r="A97" s="27"/>
      <c r="B97" s="28" t="s">
        <v>30</v>
      </c>
      <c r="C97" s="28"/>
      <c r="D97" s="28">
        <f t="shared" ref="D97:AA97" si="25">D83*$C$16</f>
        <v>0</v>
      </c>
      <c r="E97" s="28">
        <f t="shared" si="25"/>
        <v>0</v>
      </c>
      <c r="F97" s="28">
        <f t="shared" si="25"/>
        <v>0</v>
      </c>
      <c r="G97" s="28">
        <f t="shared" si="25"/>
        <v>0</v>
      </c>
      <c r="H97" s="28">
        <f t="shared" si="25"/>
        <v>0</v>
      </c>
      <c r="I97" s="28">
        <f t="shared" si="25"/>
        <v>0</v>
      </c>
      <c r="J97" s="28">
        <f t="shared" si="25"/>
        <v>0</v>
      </c>
      <c r="K97" s="28">
        <f t="shared" si="25"/>
        <v>0</v>
      </c>
      <c r="L97" s="28">
        <f t="shared" si="25"/>
        <v>0</v>
      </c>
      <c r="M97" s="28">
        <f t="shared" si="25"/>
        <v>0</v>
      </c>
      <c r="N97" s="28">
        <f t="shared" si="25"/>
        <v>0</v>
      </c>
      <c r="O97" s="28">
        <f t="shared" si="25"/>
        <v>0</v>
      </c>
      <c r="P97" s="28">
        <f t="shared" si="25"/>
        <v>0</v>
      </c>
      <c r="Q97" s="28">
        <f t="shared" si="25"/>
        <v>0</v>
      </c>
      <c r="R97" s="28">
        <f t="shared" si="25"/>
        <v>0</v>
      </c>
      <c r="S97" s="28">
        <f t="shared" si="25"/>
        <v>0</v>
      </c>
      <c r="T97" s="28">
        <f t="shared" si="25"/>
        <v>0</v>
      </c>
      <c r="U97" s="28">
        <f t="shared" si="25"/>
        <v>0</v>
      </c>
      <c r="V97" s="28">
        <f t="shared" si="25"/>
        <v>0</v>
      </c>
      <c r="W97" s="28">
        <f t="shared" si="25"/>
        <v>0</v>
      </c>
      <c r="X97" s="28">
        <f t="shared" si="25"/>
        <v>0</v>
      </c>
      <c r="Y97" s="28">
        <f t="shared" si="25"/>
        <v>0</v>
      </c>
      <c r="Z97" s="28">
        <f t="shared" si="25"/>
        <v>0</v>
      </c>
      <c r="AA97" s="28">
        <f t="shared" si="25"/>
        <v>0</v>
      </c>
      <c r="AB97" s="27"/>
    </row>
    <row r="98" spans="1:28" ht="12" hidden="1" outlineLevel="1">
      <c r="A98" s="27"/>
      <c r="B98" s="27" t="s">
        <v>53</v>
      </c>
      <c r="C98" s="27"/>
      <c r="D98" s="27">
        <f t="shared" ref="D98:AA98" si="26">SUM(D94:D97)</f>
        <v>450</v>
      </c>
      <c r="E98" s="27">
        <f t="shared" si="26"/>
        <v>450</v>
      </c>
      <c r="F98" s="27">
        <f t="shared" si="26"/>
        <v>450</v>
      </c>
      <c r="G98" s="27">
        <f t="shared" si="26"/>
        <v>450</v>
      </c>
      <c r="H98" s="27">
        <f t="shared" si="26"/>
        <v>450</v>
      </c>
      <c r="I98" s="27">
        <f t="shared" si="26"/>
        <v>450</v>
      </c>
      <c r="J98" s="27">
        <f t="shared" si="26"/>
        <v>450</v>
      </c>
      <c r="K98" s="27">
        <f t="shared" si="26"/>
        <v>450</v>
      </c>
      <c r="L98" s="27">
        <f t="shared" si="26"/>
        <v>450</v>
      </c>
      <c r="M98" s="27">
        <f t="shared" si="26"/>
        <v>450</v>
      </c>
      <c r="N98" s="27">
        <f t="shared" si="26"/>
        <v>450</v>
      </c>
      <c r="O98" s="27">
        <f t="shared" si="26"/>
        <v>450</v>
      </c>
      <c r="P98" s="27">
        <f t="shared" si="26"/>
        <v>450</v>
      </c>
      <c r="Q98" s="27">
        <f t="shared" si="26"/>
        <v>450</v>
      </c>
      <c r="R98" s="27">
        <f t="shared" si="26"/>
        <v>450</v>
      </c>
      <c r="S98" s="27">
        <f t="shared" si="26"/>
        <v>450</v>
      </c>
      <c r="T98" s="27">
        <f t="shared" si="26"/>
        <v>450</v>
      </c>
      <c r="U98" s="27">
        <f t="shared" si="26"/>
        <v>450</v>
      </c>
      <c r="V98" s="27">
        <f t="shared" si="26"/>
        <v>450</v>
      </c>
      <c r="W98" s="27">
        <f t="shared" si="26"/>
        <v>450</v>
      </c>
      <c r="X98" s="27">
        <f t="shared" si="26"/>
        <v>450</v>
      </c>
      <c r="Y98" s="27">
        <f t="shared" si="26"/>
        <v>450</v>
      </c>
      <c r="Z98" s="27">
        <f t="shared" si="26"/>
        <v>450</v>
      </c>
      <c r="AA98" s="27">
        <f t="shared" si="26"/>
        <v>450</v>
      </c>
      <c r="AB98" s="27"/>
    </row>
    <row r="99" spans="1:28" ht="12" hidden="1" outlineLevel="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row>
    <row r="100" spans="1:28" ht="12" hidden="1" outlineLevel="1">
      <c r="A100" s="27"/>
      <c r="B100" s="27" t="s">
        <v>54</v>
      </c>
      <c r="C100" s="27"/>
      <c r="D100" s="27">
        <f t="shared" ref="D100:AA100" si="27">D90-D98</f>
        <v>-450</v>
      </c>
      <c r="E100" s="27">
        <f t="shared" si="27"/>
        <v>-450</v>
      </c>
      <c r="F100" s="27">
        <f t="shared" si="27"/>
        <v>-450</v>
      </c>
      <c r="G100" s="27">
        <f t="shared" si="27"/>
        <v>-450</v>
      </c>
      <c r="H100" s="27">
        <f t="shared" si="27"/>
        <v>-450</v>
      </c>
      <c r="I100" s="27">
        <f t="shared" si="27"/>
        <v>-450</v>
      </c>
      <c r="J100" s="27">
        <f t="shared" si="27"/>
        <v>-450</v>
      </c>
      <c r="K100" s="27">
        <f t="shared" si="27"/>
        <v>-450</v>
      </c>
      <c r="L100" s="27">
        <f t="shared" si="27"/>
        <v>-450</v>
      </c>
      <c r="M100" s="27">
        <f t="shared" si="27"/>
        <v>-450</v>
      </c>
      <c r="N100" s="27">
        <f t="shared" si="27"/>
        <v>-450</v>
      </c>
      <c r="O100" s="27">
        <f t="shared" si="27"/>
        <v>-450</v>
      </c>
      <c r="P100" s="27">
        <f t="shared" si="27"/>
        <v>-450</v>
      </c>
      <c r="Q100" s="27">
        <f t="shared" si="27"/>
        <v>-450</v>
      </c>
      <c r="R100" s="27">
        <f t="shared" si="27"/>
        <v>-450</v>
      </c>
      <c r="S100" s="27">
        <f t="shared" si="27"/>
        <v>-450</v>
      </c>
      <c r="T100" s="27">
        <f t="shared" si="27"/>
        <v>-450</v>
      </c>
      <c r="U100" s="27">
        <f t="shared" si="27"/>
        <v>-450</v>
      </c>
      <c r="V100" s="27">
        <f t="shared" si="27"/>
        <v>-450</v>
      </c>
      <c r="W100" s="27">
        <f t="shared" si="27"/>
        <v>-450</v>
      </c>
      <c r="X100" s="27">
        <f t="shared" si="27"/>
        <v>-450</v>
      </c>
      <c r="Y100" s="27">
        <f t="shared" si="27"/>
        <v>-450</v>
      </c>
      <c r="Z100" s="27">
        <f t="shared" si="27"/>
        <v>-450</v>
      </c>
      <c r="AA100" s="27">
        <f t="shared" si="27"/>
        <v>-450</v>
      </c>
      <c r="AB100" s="27"/>
    </row>
    <row r="101" spans="1:28" ht="12" hidden="1" outlineLevel="1">
      <c r="B101" s="8" t="s">
        <v>26</v>
      </c>
      <c r="D101" s="29" t="e">
        <f t="shared" ref="D101:AA101" si="28">D100/D83</f>
        <v>#DIV/0!</v>
      </c>
      <c r="E101" s="29" t="e">
        <f t="shared" si="28"/>
        <v>#DIV/0!</v>
      </c>
      <c r="F101" s="29" t="e">
        <f t="shared" si="28"/>
        <v>#DIV/0!</v>
      </c>
      <c r="G101" s="29" t="e">
        <f t="shared" si="28"/>
        <v>#DIV/0!</v>
      </c>
      <c r="H101" s="29" t="e">
        <f t="shared" si="28"/>
        <v>#DIV/0!</v>
      </c>
      <c r="I101" s="29" t="e">
        <f t="shared" si="28"/>
        <v>#DIV/0!</v>
      </c>
      <c r="J101" s="29" t="e">
        <f t="shared" si="28"/>
        <v>#DIV/0!</v>
      </c>
      <c r="K101" s="29" t="e">
        <f t="shared" si="28"/>
        <v>#DIV/0!</v>
      </c>
      <c r="L101" s="29" t="e">
        <f t="shared" si="28"/>
        <v>#DIV/0!</v>
      </c>
      <c r="M101" s="29" t="e">
        <f t="shared" si="28"/>
        <v>#DIV/0!</v>
      </c>
      <c r="N101" s="29" t="e">
        <f t="shared" si="28"/>
        <v>#DIV/0!</v>
      </c>
      <c r="O101" s="29" t="e">
        <f t="shared" si="28"/>
        <v>#DIV/0!</v>
      </c>
      <c r="P101" s="29" t="e">
        <f t="shared" si="28"/>
        <v>#DIV/0!</v>
      </c>
      <c r="Q101" s="29" t="e">
        <f t="shared" si="28"/>
        <v>#DIV/0!</v>
      </c>
      <c r="R101" s="29" t="e">
        <f t="shared" si="28"/>
        <v>#DIV/0!</v>
      </c>
      <c r="S101" s="29" t="e">
        <f t="shared" si="28"/>
        <v>#DIV/0!</v>
      </c>
      <c r="T101" s="29" t="e">
        <f t="shared" si="28"/>
        <v>#DIV/0!</v>
      </c>
      <c r="U101" s="29" t="e">
        <f t="shared" si="28"/>
        <v>#DIV/0!</v>
      </c>
      <c r="V101" s="29" t="e">
        <f t="shared" si="28"/>
        <v>#DIV/0!</v>
      </c>
      <c r="W101" s="29" t="e">
        <f t="shared" si="28"/>
        <v>#DIV/0!</v>
      </c>
      <c r="X101" s="29" t="e">
        <f t="shared" si="28"/>
        <v>#DIV/0!</v>
      </c>
      <c r="Y101" s="29" t="e">
        <f t="shared" si="28"/>
        <v>#DIV/0!</v>
      </c>
      <c r="Z101" s="29" t="e">
        <f t="shared" si="28"/>
        <v>#DIV/0!</v>
      </c>
      <c r="AA101" s="29" t="e">
        <f t="shared" si="28"/>
        <v>#DIV/0!</v>
      </c>
    </row>
    <row r="102" spans="1:28" ht="15.75" hidden="1" customHeight="1" outlineLevel="1"/>
    <row r="106" spans="1:28" ht="12.75">
      <c r="B106" s="36" t="s">
        <v>63</v>
      </c>
    </row>
    <row r="107" spans="1:28" ht="396" customHeight="1">
      <c r="B107" s="37" t="s">
        <v>2</v>
      </c>
    </row>
    <row r="108" spans="1:28" ht="15.75" customHeight="1">
      <c r="B108" s="37"/>
    </row>
    <row r="109" spans="1:28" ht="15.75" customHeight="1">
      <c r="B109" s="37"/>
    </row>
  </sheetData>
  <mergeCells count="2">
    <mergeCell ref="F6:H6"/>
    <mergeCell ref="B76:AA76"/>
  </mergeCells>
  <phoneticPr fontId="12"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outlinePr summaryBelow="0" summaryRight="0"/>
  </sheetPr>
  <dimension ref="A2:AB109"/>
  <sheetViews>
    <sheetView showGridLines="0" topLeftCell="A5" zoomScale="115" zoomScaleNormal="115" zoomScalePageLayoutView="115" workbookViewId="0">
      <selection activeCell="O62" sqref="O62"/>
    </sheetView>
  </sheetViews>
  <sheetFormatPr baseColWidth="10" defaultColWidth="14.33203125" defaultRowHeight="15.75" customHeight="1" outlineLevelRow="1" outlineLevelCol="1"/>
  <cols>
    <col min="2" max="2" width="79.33203125" customWidth="1"/>
    <col min="3" max="3" width="14.33203125" customWidth="1" outlineLevel="1"/>
  </cols>
  <sheetData>
    <row r="2" spans="2:8" ht="12.75">
      <c r="B2" s="1" t="s">
        <v>7</v>
      </c>
      <c r="C2" s="1"/>
      <c r="F2" s="3"/>
      <c r="G2" s="3"/>
      <c r="H2" s="3"/>
    </row>
    <row r="3" spans="2:8" ht="12.75">
      <c r="B3" s="1"/>
      <c r="C3" s="1"/>
      <c r="F3" s="3"/>
      <c r="G3" s="3"/>
      <c r="H3" s="3"/>
    </row>
    <row r="4" spans="2:8" ht="28">
      <c r="B4" s="4" t="s">
        <v>66</v>
      </c>
      <c r="C4" s="1"/>
      <c r="F4" s="3"/>
      <c r="G4" s="3"/>
      <c r="H4" s="3"/>
    </row>
    <row r="5" spans="2:8" ht="12.75">
      <c r="B5" s="1"/>
      <c r="C5" s="1"/>
      <c r="F5" s="3"/>
      <c r="G5" s="3"/>
      <c r="H5" s="3"/>
    </row>
    <row r="6" spans="2:8" ht="12.75">
      <c r="B6" s="6" t="s">
        <v>37</v>
      </c>
      <c r="C6" s="6"/>
      <c r="D6" s="6" t="s">
        <v>15</v>
      </c>
      <c r="F6" s="53"/>
      <c r="G6" s="54"/>
      <c r="H6" s="54"/>
    </row>
    <row r="7" spans="2:8" ht="12.75">
      <c r="F7" s="3"/>
      <c r="G7" s="3"/>
      <c r="H7" s="3"/>
    </row>
    <row r="8" spans="2:8" ht="12.75">
      <c r="B8" s="3" t="s">
        <v>39</v>
      </c>
      <c r="C8" s="40">
        <v>25</v>
      </c>
      <c r="D8" s="8" t="s">
        <v>67</v>
      </c>
      <c r="F8" s="3"/>
      <c r="G8" s="3"/>
      <c r="H8" s="3"/>
    </row>
    <row r="9" spans="2:8" ht="12.75">
      <c r="B9" s="3" t="s">
        <v>88</v>
      </c>
      <c r="C9" s="9">
        <v>12</v>
      </c>
      <c r="D9" s="8" t="s">
        <v>38</v>
      </c>
      <c r="F9" s="3"/>
      <c r="G9" s="3"/>
      <c r="H9" s="3"/>
    </row>
    <row r="10" spans="2:8" ht="12.75">
      <c r="B10" s="8" t="s">
        <v>41</v>
      </c>
      <c r="C10" s="41">
        <f>C8*C9</f>
        <v>300</v>
      </c>
      <c r="F10" s="3"/>
      <c r="G10" s="5"/>
      <c r="H10" s="5"/>
    </row>
    <row r="11" spans="2:8" ht="12.75">
      <c r="F11" s="3"/>
      <c r="G11" s="5"/>
      <c r="H11" s="5"/>
    </row>
    <row r="12" spans="2:8" ht="12.75">
      <c r="B12" s="8" t="s">
        <v>89</v>
      </c>
      <c r="C12" s="42">
        <v>14</v>
      </c>
      <c r="D12" s="8" t="s">
        <v>86</v>
      </c>
      <c r="F12" s="3"/>
      <c r="G12" s="5"/>
      <c r="H12" s="5"/>
    </row>
    <row r="13" spans="2:8" ht="12.75">
      <c r="B13" s="8" t="s">
        <v>43</v>
      </c>
      <c r="C13" s="13">
        <f>C12/C8</f>
        <v>0.56000000000000005</v>
      </c>
      <c r="F13" s="3"/>
      <c r="G13" s="3"/>
      <c r="H13" s="3"/>
    </row>
    <row r="14" spans="2:8" ht="12.75">
      <c r="F14" s="3"/>
      <c r="G14" s="5"/>
      <c r="H14" s="5"/>
    </row>
    <row r="15" spans="2:8" ht="12.75">
      <c r="B15" s="8" t="s">
        <v>44</v>
      </c>
      <c r="C15" s="42">
        <v>300</v>
      </c>
      <c r="D15" s="8" t="s">
        <v>87</v>
      </c>
      <c r="F15" s="3"/>
      <c r="G15" s="3"/>
      <c r="H15" s="5"/>
    </row>
    <row r="16" spans="2:8" ht="12.75" collapsed="1">
      <c r="B16" s="8" t="s">
        <v>49</v>
      </c>
      <c r="C16" s="15">
        <v>0.05</v>
      </c>
      <c r="D16" s="16" t="s">
        <v>50</v>
      </c>
      <c r="F16" s="3"/>
      <c r="G16" s="3"/>
      <c r="H16" s="3"/>
    </row>
    <row r="17" spans="2:8" ht="12" hidden="1" outlineLevel="1">
      <c r="B17" s="8" t="s">
        <v>51</v>
      </c>
      <c r="C17" s="12">
        <v>0</v>
      </c>
      <c r="D17" s="8" t="s">
        <v>52</v>
      </c>
      <c r="F17" s="3"/>
      <c r="G17" s="5"/>
      <c r="H17" s="5"/>
    </row>
    <row r="18" spans="2:8" ht="12.75">
      <c r="B18" s="8"/>
      <c r="F18" s="3"/>
      <c r="G18" s="5"/>
      <c r="H18" s="5"/>
    </row>
    <row r="19" spans="2:8" ht="12.75">
      <c r="B19" s="8" t="s">
        <v>68</v>
      </c>
      <c r="F19" s="3"/>
      <c r="G19" s="3"/>
      <c r="H19" s="3"/>
    </row>
    <row r="20" spans="2:8" ht="12.75">
      <c r="B20" s="8" t="s">
        <v>69</v>
      </c>
      <c r="C20" s="17">
        <v>0.05</v>
      </c>
      <c r="F20" s="3"/>
      <c r="G20" s="5"/>
      <c r="H20" s="5"/>
    </row>
    <row r="21" spans="2:8" ht="12.75">
      <c r="B21" s="18" t="s">
        <v>70</v>
      </c>
      <c r="C21" s="19">
        <v>0.01</v>
      </c>
    </row>
    <row r="22" spans="2:8" ht="12.75">
      <c r="B22" s="8" t="s">
        <v>71</v>
      </c>
      <c r="C22" s="13">
        <f>SUM(C20:C21)</f>
        <v>6.0000000000000005E-2</v>
      </c>
    </row>
    <row r="23" spans="2:8" ht="12.75">
      <c r="B23" s="8"/>
      <c r="C23" s="11"/>
    </row>
    <row r="24" spans="2:8" ht="12.75" collapsed="1">
      <c r="B24" s="8" t="s">
        <v>45</v>
      </c>
      <c r="C24" s="43">
        <v>150</v>
      </c>
    </row>
    <row r="25" spans="2:8" ht="12" hidden="1" outlineLevel="1">
      <c r="B25" s="18" t="s">
        <v>72</v>
      </c>
      <c r="C25" s="44">
        <v>0</v>
      </c>
      <c r="D25" s="11"/>
    </row>
    <row r="26" spans="2:8" ht="12.75">
      <c r="B26" s="8" t="s">
        <v>73</v>
      </c>
      <c r="C26" s="41">
        <f>SUM(C24:C25)</f>
        <v>150</v>
      </c>
    </row>
    <row r="28" spans="2:8" ht="12.75" collapsed="1">
      <c r="B28" s="8" t="s">
        <v>74</v>
      </c>
    </row>
    <row r="29" spans="2:8" ht="12" hidden="1" outlineLevel="1">
      <c r="B29" s="8" t="s">
        <v>12</v>
      </c>
      <c r="C29" s="20">
        <v>0</v>
      </c>
    </row>
    <row r="30" spans="2:8" ht="12.75">
      <c r="B30" s="8" t="s">
        <v>75</v>
      </c>
      <c r="C30" s="42">
        <v>20</v>
      </c>
    </row>
    <row r="31" spans="2:8" ht="12.75">
      <c r="B31" s="8" t="s">
        <v>46</v>
      </c>
      <c r="C31" s="42">
        <v>20</v>
      </c>
    </row>
    <row r="32" spans="2:8" ht="12.75">
      <c r="B32" s="18" t="s">
        <v>47</v>
      </c>
      <c r="C32" s="45">
        <v>20</v>
      </c>
      <c r="D32" s="8" t="s">
        <v>64</v>
      </c>
    </row>
    <row r="33" spans="2:4" ht="12.75">
      <c r="B33" s="8" t="s">
        <v>90</v>
      </c>
      <c r="C33" s="41">
        <f>SUM(C29:C32)</f>
        <v>60</v>
      </c>
    </row>
    <row r="35" spans="2:4" ht="12.75">
      <c r="B35" s="21" t="s">
        <v>91</v>
      </c>
      <c r="C35" s="22"/>
    </row>
    <row r="36" spans="2:4" ht="12.75">
      <c r="B36" s="8" t="s">
        <v>92</v>
      </c>
      <c r="C36" s="41">
        <f>C26</f>
        <v>150</v>
      </c>
    </row>
    <row r="37" spans="2:4" ht="12.75">
      <c r="B37" s="8" t="s">
        <v>76</v>
      </c>
      <c r="C37" s="41">
        <f>C15</f>
        <v>300</v>
      </c>
    </row>
    <row r="38" spans="2:4" ht="12.75" collapsed="1">
      <c r="B38" s="8" t="s">
        <v>77</v>
      </c>
      <c r="C38" s="41">
        <f>C33</f>
        <v>60</v>
      </c>
    </row>
    <row r="39" spans="2:4" ht="12" hidden="1" outlineLevel="1">
      <c r="B39" s="18" t="s">
        <v>78</v>
      </c>
      <c r="C39" s="46">
        <f>C17</f>
        <v>0</v>
      </c>
    </row>
    <row r="40" spans="2:4" ht="12.75">
      <c r="B40" s="8" t="s">
        <v>79</v>
      </c>
      <c r="C40" s="41">
        <f>SUM(C36:C39)</f>
        <v>510</v>
      </c>
    </row>
    <row r="42" spans="2:4" ht="12.75">
      <c r="B42" s="8" t="s">
        <v>80</v>
      </c>
    </row>
    <row r="43" spans="2:4" ht="12.75">
      <c r="B43" s="8" t="s">
        <v>48</v>
      </c>
      <c r="C43" s="13">
        <f>C13</f>
        <v>0.56000000000000005</v>
      </c>
    </row>
    <row r="44" spans="2:4" ht="12.75">
      <c r="B44" s="8" t="s">
        <v>81</v>
      </c>
      <c r="C44" s="13">
        <f>C22</f>
        <v>6.0000000000000005E-2</v>
      </c>
    </row>
    <row r="45" spans="2:4" ht="12.75">
      <c r="B45" s="18" t="s">
        <v>82</v>
      </c>
      <c r="C45" s="23">
        <f>C16</f>
        <v>0.05</v>
      </c>
    </row>
    <row r="46" spans="2:4" ht="12.75">
      <c r="B46" s="8" t="s">
        <v>83</v>
      </c>
      <c r="C46" s="38">
        <f>SUM(C43:C45)</f>
        <v>0.67000000000000015</v>
      </c>
    </row>
    <row r="48" spans="2:4" ht="12.75">
      <c r="B48" s="24" t="s">
        <v>84</v>
      </c>
      <c r="C48" s="25">
        <f>C40/(C10-(C10*C46))</f>
        <v>5.151515151515154</v>
      </c>
      <c r="D48" s="8" t="s">
        <v>85</v>
      </c>
    </row>
    <row r="49" spans="1:13" ht="12.75">
      <c r="B49" s="1"/>
      <c r="C49" s="39"/>
      <c r="D49" s="8"/>
    </row>
    <row r="50" spans="1:13" ht="12.75">
      <c r="B50" s="1"/>
      <c r="C50" s="39"/>
      <c r="D50" s="8"/>
    </row>
    <row r="51" spans="1:13" ht="12.75">
      <c r="B51" s="1"/>
      <c r="C51" s="39"/>
      <c r="D51" s="8"/>
    </row>
    <row r="52" spans="1:13" ht="12.75">
      <c r="B52" s="6" t="s">
        <v>32</v>
      </c>
      <c r="C52" s="6"/>
      <c r="D52" s="6"/>
      <c r="E52" s="6"/>
      <c r="F52" s="6"/>
      <c r="G52" s="6"/>
      <c r="H52" s="6"/>
      <c r="I52" s="6"/>
      <c r="J52" s="6"/>
      <c r="K52" s="6"/>
      <c r="L52" s="6"/>
      <c r="M52" s="6"/>
    </row>
    <row r="54" spans="1:13" ht="12.75">
      <c r="B54" s="8" t="s">
        <v>55</v>
      </c>
      <c r="D54" s="30">
        <v>10</v>
      </c>
      <c r="E54">
        <f t="shared" ref="E54:M54" si="0">D54+10</f>
        <v>20</v>
      </c>
      <c r="F54">
        <f t="shared" si="0"/>
        <v>30</v>
      </c>
      <c r="G54" s="1">
        <f t="shared" si="0"/>
        <v>40</v>
      </c>
      <c r="H54" s="1">
        <f t="shared" si="0"/>
        <v>50</v>
      </c>
      <c r="I54" s="1">
        <f t="shared" si="0"/>
        <v>60</v>
      </c>
      <c r="J54">
        <f t="shared" si="0"/>
        <v>70</v>
      </c>
      <c r="K54">
        <f t="shared" si="0"/>
        <v>80</v>
      </c>
      <c r="L54">
        <f t="shared" si="0"/>
        <v>90</v>
      </c>
      <c r="M54">
        <f t="shared" si="0"/>
        <v>100</v>
      </c>
    </row>
    <row r="56" spans="1:13" ht="12.75">
      <c r="B56" s="8" t="s">
        <v>0</v>
      </c>
      <c r="D56" s="27">
        <f t="shared" ref="D56:M56" si="1">D54*$C$10</f>
        <v>3000</v>
      </c>
      <c r="E56" s="27">
        <f t="shared" si="1"/>
        <v>6000</v>
      </c>
      <c r="F56" s="27">
        <f t="shared" si="1"/>
        <v>9000</v>
      </c>
      <c r="G56" s="27">
        <f t="shared" si="1"/>
        <v>12000</v>
      </c>
      <c r="H56" s="27">
        <f t="shared" si="1"/>
        <v>15000</v>
      </c>
      <c r="I56" s="27">
        <f t="shared" si="1"/>
        <v>18000</v>
      </c>
      <c r="J56" s="27">
        <f t="shared" si="1"/>
        <v>21000</v>
      </c>
      <c r="K56" s="27">
        <f t="shared" si="1"/>
        <v>24000</v>
      </c>
      <c r="L56" s="27">
        <f t="shared" si="1"/>
        <v>27000</v>
      </c>
      <c r="M56" s="27">
        <f t="shared" si="1"/>
        <v>30000</v>
      </c>
    </row>
    <row r="57" spans="1:13" ht="12.75">
      <c r="D57" s="27"/>
      <c r="E57" s="27"/>
      <c r="F57" s="27"/>
      <c r="G57" s="27"/>
      <c r="H57" s="27"/>
      <c r="I57" s="27"/>
      <c r="J57" s="27"/>
      <c r="K57" s="27"/>
      <c r="L57" s="27"/>
      <c r="M57" s="27"/>
    </row>
    <row r="58" spans="1:13" ht="12.75">
      <c r="B58" s="31" t="s">
        <v>33</v>
      </c>
      <c r="C58" s="31"/>
      <c r="D58" s="32">
        <f t="shared" ref="D58:M58" si="2">D56*12</f>
        <v>36000</v>
      </c>
      <c r="E58" s="32">
        <f>E56*12</f>
        <v>72000</v>
      </c>
      <c r="F58" s="32">
        <f t="shared" si="2"/>
        <v>108000</v>
      </c>
      <c r="G58" s="32">
        <f t="shared" si="2"/>
        <v>144000</v>
      </c>
      <c r="H58" s="32">
        <f t="shared" si="2"/>
        <v>180000</v>
      </c>
      <c r="I58" s="32">
        <f t="shared" si="2"/>
        <v>216000</v>
      </c>
      <c r="J58" s="32">
        <f t="shared" si="2"/>
        <v>252000</v>
      </c>
      <c r="K58" s="32">
        <f t="shared" si="2"/>
        <v>288000</v>
      </c>
      <c r="L58" s="32">
        <f t="shared" si="2"/>
        <v>324000</v>
      </c>
      <c r="M58" s="32">
        <f t="shared" si="2"/>
        <v>360000</v>
      </c>
    </row>
    <row r="59" spans="1:13" ht="12.75">
      <c r="D59" s="27"/>
      <c r="E59" s="27"/>
      <c r="F59" s="27"/>
      <c r="G59" s="27"/>
      <c r="H59" s="27"/>
      <c r="I59" s="27"/>
      <c r="J59" s="27"/>
      <c r="K59" s="27"/>
      <c r="L59" s="27"/>
      <c r="M59" s="27"/>
    </row>
    <row r="60" spans="1:13" ht="12.75">
      <c r="A60" s="38">
        <f>(1-(C43+C44))</f>
        <v>0.37999999999999989</v>
      </c>
      <c r="B60" s="8" t="s">
        <v>4</v>
      </c>
      <c r="D60" s="27">
        <f t="shared" ref="D60:M60" si="3">D58*$A$60</f>
        <v>13679.999999999996</v>
      </c>
      <c r="E60" s="27">
        <f t="shared" si="3"/>
        <v>27359.999999999993</v>
      </c>
      <c r="F60" s="27">
        <f t="shared" si="3"/>
        <v>41039.999999999985</v>
      </c>
      <c r="G60" s="27">
        <f t="shared" si="3"/>
        <v>54719.999999999985</v>
      </c>
      <c r="H60" s="27">
        <f t="shared" si="3"/>
        <v>68399.999999999985</v>
      </c>
      <c r="I60" s="27">
        <f t="shared" si="3"/>
        <v>82079.999999999971</v>
      </c>
      <c r="J60" s="27">
        <f t="shared" si="3"/>
        <v>95759.999999999971</v>
      </c>
      <c r="K60" s="27">
        <f t="shared" si="3"/>
        <v>109439.99999999997</v>
      </c>
      <c r="L60" s="27">
        <f t="shared" si="3"/>
        <v>123119.99999999997</v>
      </c>
      <c r="M60" s="27">
        <f t="shared" si="3"/>
        <v>136799.99999999997</v>
      </c>
    </row>
    <row r="61" spans="1:13" ht="12.75">
      <c r="A61" s="47"/>
      <c r="B61" s="52" t="s">
        <v>1</v>
      </c>
      <c r="D61" s="27">
        <f>D58*0.0245</f>
        <v>882</v>
      </c>
      <c r="E61" s="27">
        <f t="shared" ref="E61:M61" si="4">E58*0.0245</f>
        <v>1764</v>
      </c>
      <c r="F61" s="27">
        <f t="shared" si="4"/>
        <v>2646</v>
      </c>
      <c r="G61" s="27">
        <f t="shared" si="4"/>
        <v>3528</v>
      </c>
      <c r="H61" s="27">
        <f t="shared" si="4"/>
        <v>4410</v>
      </c>
      <c r="I61" s="27">
        <f t="shared" si="4"/>
        <v>5292</v>
      </c>
      <c r="J61" s="27">
        <f t="shared" si="4"/>
        <v>6174</v>
      </c>
      <c r="K61" s="27">
        <f t="shared" si="4"/>
        <v>7056</v>
      </c>
      <c r="L61" s="27">
        <f t="shared" si="4"/>
        <v>7938</v>
      </c>
      <c r="M61" s="27">
        <f t="shared" si="4"/>
        <v>8820</v>
      </c>
    </row>
    <row r="62" spans="1:13" ht="12.75">
      <c r="B62" s="8" t="s">
        <v>56</v>
      </c>
      <c r="D62" s="27"/>
      <c r="E62" s="27"/>
      <c r="F62" s="27"/>
      <c r="G62" s="27"/>
      <c r="H62" s="27"/>
      <c r="I62" s="27"/>
      <c r="J62" s="27"/>
      <c r="K62" s="27"/>
      <c r="L62" s="27"/>
      <c r="M62" s="27"/>
    </row>
    <row r="63" spans="1:13" ht="12.75">
      <c r="B63" s="8" t="s">
        <v>57</v>
      </c>
      <c r="D63" s="27">
        <f>$C$15*12</f>
        <v>3600</v>
      </c>
      <c r="E63" s="27">
        <f t="shared" ref="E63:M63" si="5">$C$15*12</f>
        <v>3600</v>
      </c>
      <c r="F63" s="27">
        <f t="shared" si="5"/>
        <v>3600</v>
      </c>
      <c r="G63" s="27">
        <f t="shared" si="5"/>
        <v>3600</v>
      </c>
      <c r="H63" s="27">
        <f t="shared" si="5"/>
        <v>3600</v>
      </c>
      <c r="I63" s="27">
        <f t="shared" si="5"/>
        <v>3600</v>
      </c>
      <c r="J63" s="27">
        <f t="shared" si="5"/>
        <v>3600</v>
      </c>
      <c r="K63" s="27">
        <f t="shared" si="5"/>
        <v>3600</v>
      </c>
      <c r="L63" s="27">
        <f t="shared" si="5"/>
        <v>3600</v>
      </c>
      <c r="M63" s="27">
        <f t="shared" si="5"/>
        <v>3600</v>
      </c>
    </row>
    <row r="64" spans="1:13" ht="12.75" collapsed="1">
      <c r="B64" s="8" t="s">
        <v>58</v>
      </c>
      <c r="D64" s="27">
        <f t="shared" ref="D64:M64" si="6">$C$26*12</f>
        <v>1800</v>
      </c>
      <c r="E64" s="27">
        <f t="shared" si="6"/>
        <v>1800</v>
      </c>
      <c r="F64" s="27">
        <f t="shared" si="6"/>
        <v>1800</v>
      </c>
      <c r="G64" s="27">
        <f t="shared" si="6"/>
        <v>1800</v>
      </c>
      <c r="H64" s="27">
        <f t="shared" si="6"/>
        <v>1800</v>
      </c>
      <c r="I64" s="27">
        <f t="shared" si="6"/>
        <v>1800</v>
      </c>
      <c r="J64" s="27">
        <f t="shared" si="6"/>
        <v>1800</v>
      </c>
      <c r="K64" s="27">
        <f t="shared" si="6"/>
        <v>1800</v>
      </c>
      <c r="L64" s="27">
        <f t="shared" si="6"/>
        <v>1800</v>
      </c>
      <c r="M64" s="27">
        <f t="shared" si="6"/>
        <v>1800</v>
      </c>
    </row>
    <row r="65" spans="2:27" ht="12" hidden="1" outlineLevel="1">
      <c r="B65" s="8" t="s">
        <v>59</v>
      </c>
      <c r="D65" s="27">
        <f t="shared" ref="D65:M65" si="7">$C$17*12</f>
        <v>0</v>
      </c>
      <c r="E65" s="27">
        <f t="shared" si="7"/>
        <v>0</v>
      </c>
      <c r="F65" s="27">
        <f t="shared" si="7"/>
        <v>0</v>
      </c>
      <c r="G65" s="27">
        <f t="shared" si="7"/>
        <v>0</v>
      </c>
      <c r="H65" s="27">
        <f t="shared" si="7"/>
        <v>0</v>
      </c>
      <c r="I65" s="27">
        <f t="shared" si="7"/>
        <v>0</v>
      </c>
      <c r="J65" s="27">
        <f t="shared" si="7"/>
        <v>0</v>
      </c>
      <c r="K65" s="27">
        <f t="shared" si="7"/>
        <v>0</v>
      </c>
      <c r="L65" s="27">
        <f t="shared" si="7"/>
        <v>0</v>
      </c>
      <c r="M65" s="27">
        <f t="shared" si="7"/>
        <v>0</v>
      </c>
    </row>
    <row r="66" spans="2:27" ht="12.75">
      <c r="B66" s="8" t="s">
        <v>60</v>
      </c>
      <c r="D66" s="28">
        <f t="shared" ref="D66:M66" si="8">D58*$C$16+($C$33*12)</f>
        <v>2520</v>
      </c>
      <c r="E66" s="28">
        <f t="shared" si="8"/>
        <v>4320</v>
      </c>
      <c r="F66" s="28">
        <f t="shared" si="8"/>
        <v>6120</v>
      </c>
      <c r="G66" s="28">
        <f t="shared" si="8"/>
        <v>7920</v>
      </c>
      <c r="H66" s="28">
        <f t="shared" si="8"/>
        <v>9720</v>
      </c>
      <c r="I66" s="28">
        <f t="shared" si="8"/>
        <v>11520</v>
      </c>
      <c r="J66" s="28">
        <f t="shared" si="8"/>
        <v>13320</v>
      </c>
      <c r="K66" s="28">
        <f t="shared" si="8"/>
        <v>15120</v>
      </c>
      <c r="L66" s="28">
        <f t="shared" si="8"/>
        <v>16920</v>
      </c>
      <c r="M66" s="28">
        <f t="shared" si="8"/>
        <v>18720</v>
      </c>
    </row>
    <row r="67" spans="2:27" ht="12.75">
      <c r="B67" s="8" t="s">
        <v>61</v>
      </c>
      <c r="D67" s="27">
        <f t="shared" ref="D67:M67" si="9">SUM(D63:D66)</f>
        <v>7920</v>
      </c>
      <c r="E67" s="27">
        <f t="shared" si="9"/>
        <v>9720</v>
      </c>
      <c r="F67" s="27">
        <f t="shared" si="9"/>
        <v>11520</v>
      </c>
      <c r="G67" s="33">
        <f t="shared" si="9"/>
        <v>13320</v>
      </c>
      <c r="H67" s="33">
        <f t="shared" si="9"/>
        <v>15120</v>
      </c>
      <c r="I67" s="33">
        <f t="shared" si="9"/>
        <v>16920</v>
      </c>
      <c r="J67" s="27">
        <f t="shared" si="9"/>
        <v>18720</v>
      </c>
      <c r="K67" s="27">
        <f t="shared" si="9"/>
        <v>20520</v>
      </c>
      <c r="L67" s="27">
        <f t="shared" si="9"/>
        <v>22320</v>
      </c>
      <c r="M67" s="27">
        <f t="shared" si="9"/>
        <v>24120</v>
      </c>
    </row>
    <row r="68" spans="2:27" ht="12.75">
      <c r="D68" s="27"/>
      <c r="E68" s="27"/>
      <c r="F68" s="27"/>
      <c r="G68" s="27"/>
      <c r="H68" s="27"/>
      <c r="I68" s="27"/>
      <c r="J68" s="27"/>
      <c r="K68" s="27"/>
      <c r="L68" s="27"/>
      <c r="M68" s="27"/>
    </row>
    <row r="69" spans="2:27" ht="12.75">
      <c r="B69" s="24" t="s">
        <v>54</v>
      </c>
      <c r="C69" s="24"/>
      <c r="D69" s="34">
        <f>D60+D61-D67</f>
        <v>6641.9999999999964</v>
      </c>
      <c r="E69" s="34">
        <f t="shared" ref="E69:M69" si="10">E60+E61-E67</f>
        <v>19403.999999999993</v>
      </c>
      <c r="F69" s="34">
        <f t="shared" si="10"/>
        <v>32165.999999999985</v>
      </c>
      <c r="G69" s="34">
        <f t="shared" si="10"/>
        <v>44927.999999999985</v>
      </c>
      <c r="H69" s="34">
        <f t="shared" si="10"/>
        <v>57689.999999999985</v>
      </c>
      <c r="I69" s="34">
        <f t="shared" si="10"/>
        <v>70451.999999999971</v>
      </c>
      <c r="J69" s="34">
        <f t="shared" si="10"/>
        <v>83213.999999999971</v>
      </c>
      <c r="K69" s="34">
        <f t="shared" si="10"/>
        <v>95975.999999999971</v>
      </c>
      <c r="L69" s="34">
        <f t="shared" si="10"/>
        <v>108737.99999999997</v>
      </c>
      <c r="M69" s="34">
        <f t="shared" si="10"/>
        <v>121499.99999999997</v>
      </c>
    </row>
    <row r="70" spans="2:27" ht="12.75">
      <c r="B70" s="35" t="s">
        <v>62</v>
      </c>
      <c r="D70" s="29">
        <f t="shared" ref="D70:M70" si="11">D69/D58</f>
        <v>0.18449999999999989</v>
      </c>
      <c r="E70" s="29">
        <f t="shared" si="11"/>
        <v>0.26949999999999991</v>
      </c>
      <c r="F70" s="29">
        <f t="shared" si="11"/>
        <v>0.29783333333333317</v>
      </c>
      <c r="G70" s="29">
        <f t="shared" si="11"/>
        <v>0.31199999999999989</v>
      </c>
      <c r="H70" s="29">
        <f t="shared" si="11"/>
        <v>0.3204999999999999</v>
      </c>
      <c r="I70" s="29">
        <f t="shared" si="11"/>
        <v>0.32616666666666655</v>
      </c>
      <c r="J70" s="29">
        <f t="shared" si="11"/>
        <v>0.33021428571428557</v>
      </c>
      <c r="K70" s="29">
        <f t="shared" si="11"/>
        <v>0.33324999999999988</v>
      </c>
      <c r="L70" s="29">
        <f t="shared" si="11"/>
        <v>0.33561111111111103</v>
      </c>
      <c r="M70" s="29">
        <f t="shared" si="11"/>
        <v>0.33749999999999991</v>
      </c>
    </row>
    <row r="71" spans="2:27" ht="12.75">
      <c r="B71" s="1"/>
      <c r="C71" s="39"/>
      <c r="D71" s="8"/>
    </row>
    <row r="72" spans="2:27" ht="12.75">
      <c r="B72" s="1"/>
      <c r="C72" s="39"/>
      <c r="D72" s="8"/>
    </row>
    <row r="73" spans="2:27" ht="12.75">
      <c r="B73" s="1"/>
      <c r="C73" s="39"/>
      <c r="D73" s="8"/>
    </row>
    <row r="74" spans="2:27" ht="12.75" collapsed="1">
      <c r="B74" s="1"/>
      <c r="C74" s="39"/>
      <c r="D74" s="8"/>
    </row>
    <row r="75" spans="2:27" ht="15.75" hidden="1" customHeight="1" outlineLevel="1">
      <c r="B75" s="8" t="s">
        <v>65</v>
      </c>
      <c r="C75" s="14">
        <v>0</v>
      </c>
    </row>
    <row r="76" spans="2:27" ht="12" hidden="1" outlineLevel="1">
      <c r="B76" s="55" t="s">
        <v>31</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2:27" ht="12" hidden="1" outlineLevel="1">
      <c r="B77" s="6" t="s">
        <v>16</v>
      </c>
      <c r="C77" s="6"/>
      <c r="D77" s="6">
        <v>1</v>
      </c>
      <c r="E77" s="6">
        <f t="shared" ref="E77:AA77" si="12">D77+1</f>
        <v>2</v>
      </c>
      <c r="F77" s="6">
        <f t="shared" si="12"/>
        <v>3</v>
      </c>
      <c r="G77" s="6">
        <f t="shared" si="12"/>
        <v>4</v>
      </c>
      <c r="H77" s="6">
        <f t="shared" si="12"/>
        <v>5</v>
      </c>
      <c r="I77" s="6">
        <f t="shared" si="12"/>
        <v>6</v>
      </c>
      <c r="J77" s="6">
        <f t="shared" si="12"/>
        <v>7</v>
      </c>
      <c r="K77" s="6">
        <f t="shared" si="12"/>
        <v>8</v>
      </c>
      <c r="L77" s="6">
        <f t="shared" si="12"/>
        <v>9</v>
      </c>
      <c r="M77" s="6">
        <f t="shared" si="12"/>
        <v>10</v>
      </c>
      <c r="N77" s="6">
        <f t="shared" si="12"/>
        <v>11</v>
      </c>
      <c r="O77" s="6">
        <f t="shared" si="12"/>
        <v>12</v>
      </c>
      <c r="P77" s="6">
        <f t="shared" si="12"/>
        <v>13</v>
      </c>
      <c r="Q77" s="6">
        <f t="shared" si="12"/>
        <v>14</v>
      </c>
      <c r="R77" s="6">
        <f t="shared" si="12"/>
        <v>15</v>
      </c>
      <c r="S77" s="6">
        <f t="shared" si="12"/>
        <v>16</v>
      </c>
      <c r="T77" s="6">
        <f t="shared" si="12"/>
        <v>17</v>
      </c>
      <c r="U77" s="6">
        <f t="shared" si="12"/>
        <v>18</v>
      </c>
      <c r="V77" s="6">
        <f t="shared" si="12"/>
        <v>19</v>
      </c>
      <c r="W77" s="6">
        <f t="shared" si="12"/>
        <v>20</v>
      </c>
      <c r="X77" s="6">
        <f t="shared" si="12"/>
        <v>21</v>
      </c>
      <c r="Y77" s="6">
        <f t="shared" si="12"/>
        <v>22</v>
      </c>
      <c r="Z77" s="6">
        <f t="shared" si="12"/>
        <v>23</v>
      </c>
      <c r="AA77" s="6">
        <f t="shared" si="12"/>
        <v>24</v>
      </c>
    </row>
    <row r="78" spans="2:27" ht="15.75" hidden="1" customHeight="1" outlineLevel="1"/>
    <row r="79" spans="2:27" ht="12" hidden="1" outlineLevel="1">
      <c r="B79" s="8" t="s">
        <v>17</v>
      </c>
      <c r="D79" s="8">
        <v>0</v>
      </c>
      <c r="E79">
        <f t="shared" ref="E79:AA79" si="13">D81</f>
        <v>0</v>
      </c>
      <c r="F79" s="26">
        <f t="shared" si="13"/>
        <v>0</v>
      </c>
      <c r="G79" s="26">
        <f t="shared" si="13"/>
        <v>0</v>
      </c>
      <c r="H79" s="26">
        <f t="shared" si="13"/>
        <v>0</v>
      </c>
      <c r="I79" s="26">
        <f t="shared" si="13"/>
        <v>0</v>
      </c>
      <c r="J79" s="26">
        <f t="shared" si="13"/>
        <v>0</v>
      </c>
      <c r="K79" s="26">
        <f t="shared" si="13"/>
        <v>0</v>
      </c>
      <c r="L79" s="26">
        <f t="shared" si="13"/>
        <v>0</v>
      </c>
      <c r="M79" s="26">
        <f t="shared" si="13"/>
        <v>0</v>
      </c>
      <c r="N79" s="26">
        <f t="shared" si="13"/>
        <v>0</v>
      </c>
      <c r="O79" s="26">
        <f t="shared" si="13"/>
        <v>0</v>
      </c>
      <c r="P79" s="26">
        <f t="shared" si="13"/>
        <v>0</v>
      </c>
      <c r="Q79" s="26">
        <f t="shared" si="13"/>
        <v>0</v>
      </c>
      <c r="R79" s="26">
        <f t="shared" si="13"/>
        <v>0</v>
      </c>
      <c r="S79" s="26">
        <f t="shared" si="13"/>
        <v>0</v>
      </c>
      <c r="T79" s="26">
        <f t="shared" si="13"/>
        <v>0</v>
      </c>
      <c r="U79" s="26">
        <f t="shared" si="13"/>
        <v>0</v>
      </c>
      <c r="V79" s="26">
        <f t="shared" si="13"/>
        <v>0</v>
      </c>
      <c r="W79" s="26">
        <f t="shared" si="13"/>
        <v>0</v>
      </c>
      <c r="X79" s="26">
        <f t="shared" si="13"/>
        <v>0</v>
      </c>
      <c r="Y79" s="26">
        <f t="shared" si="13"/>
        <v>0</v>
      </c>
      <c r="Z79" s="26">
        <f t="shared" si="13"/>
        <v>0</v>
      </c>
      <c r="AA79" s="26">
        <f t="shared" si="13"/>
        <v>0</v>
      </c>
    </row>
    <row r="80" spans="2:27" ht="12" hidden="1" outlineLevel="1">
      <c r="B80" s="8" t="s">
        <v>18</v>
      </c>
      <c r="D80">
        <f>+$C$75</f>
        <v>0</v>
      </c>
      <c r="E80">
        <f t="shared" ref="E80:AA80" si="14">+$C$75</f>
        <v>0</v>
      </c>
      <c r="F80">
        <f t="shared" si="14"/>
        <v>0</v>
      </c>
      <c r="G80">
        <f t="shared" si="14"/>
        <v>0</v>
      </c>
      <c r="H80">
        <f t="shared" si="14"/>
        <v>0</v>
      </c>
      <c r="I80">
        <f t="shared" si="14"/>
        <v>0</v>
      </c>
      <c r="J80">
        <f t="shared" si="14"/>
        <v>0</v>
      </c>
      <c r="K80">
        <f t="shared" si="14"/>
        <v>0</v>
      </c>
      <c r="L80">
        <f t="shared" si="14"/>
        <v>0</v>
      </c>
      <c r="M80">
        <f t="shared" si="14"/>
        <v>0</v>
      </c>
      <c r="N80">
        <f t="shared" si="14"/>
        <v>0</v>
      </c>
      <c r="O80">
        <f t="shared" si="14"/>
        <v>0</v>
      </c>
      <c r="P80">
        <f t="shared" si="14"/>
        <v>0</v>
      </c>
      <c r="Q80">
        <f t="shared" si="14"/>
        <v>0</v>
      </c>
      <c r="R80">
        <f t="shared" si="14"/>
        <v>0</v>
      </c>
      <c r="S80">
        <f t="shared" si="14"/>
        <v>0</v>
      </c>
      <c r="T80">
        <f t="shared" si="14"/>
        <v>0</v>
      </c>
      <c r="U80">
        <f t="shared" si="14"/>
        <v>0</v>
      </c>
      <c r="V80">
        <f t="shared" si="14"/>
        <v>0</v>
      </c>
      <c r="W80">
        <f t="shared" si="14"/>
        <v>0</v>
      </c>
      <c r="X80">
        <f t="shared" si="14"/>
        <v>0</v>
      </c>
      <c r="Y80">
        <f t="shared" si="14"/>
        <v>0</v>
      </c>
      <c r="Z80">
        <f t="shared" si="14"/>
        <v>0</v>
      </c>
      <c r="AA80">
        <f t="shared" si="14"/>
        <v>0</v>
      </c>
    </row>
    <row r="81" spans="1:28" ht="12" hidden="1" outlineLevel="1">
      <c r="B81" s="8" t="s">
        <v>19</v>
      </c>
      <c r="D81">
        <f t="shared" ref="D81:AA81" si="15">SUM(D79:D80)</f>
        <v>0</v>
      </c>
      <c r="E81" s="26">
        <f t="shared" si="15"/>
        <v>0</v>
      </c>
      <c r="F81" s="26">
        <f t="shared" si="15"/>
        <v>0</v>
      </c>
      <c r="G81" s="26">
        <f t="shared" si="15"/>
        <v>0</v>
      </c>
      <c r="H81" s="26">
        <f t="shared" si="15"/>
        <v>0</v>
      </c>
      <c r="I81" s="26">
        <f t="shared" si="15"/>
        <v>0</v>
      </c>
      <c r="J81" s="26">
        <f t="shared" si="15"/>
        <v>0</v>
      </c>
      <c r="K81" s="26">
        <f t="shared" si="15"/>
        <v>0</v>
      </c>
      <c r="L81" s="26">
        <f t="shared" si="15"/>
        <v>0</v>
      </c>
      <c r="M81" s="26">
        <f t="shared" si="15"/>
        <v>0</v>
      </c>
      <c r="N81" s="26">
        <f t="shared" si="15"/>
        <v>0</v>
      </c>
      <c r="O81" s="26">
        <f t="shared" si="15"/>
        <v>0</v>
      </c>
      <c r="P81" s="26">
        <f t="shared" si="15"/>
        <v>0</v>
      </c>
      <c r="Q81" s="26">
        <f t="shared" si="15"/>
        <v>0</v>
      </c>
      <c r="R81" s="26">
        <f t="shared" si="15"/>
        <v>0</v>
      </c>
      <c r="S81" s="26">
        <f t="shared" si="15"/>
        <v>0</v>
      </c>
      <c r="T81" s="26">
        <f t="shared" si="15"/>
        <v>0</v>
      </c>
      <c r="U81" s="26">
        <f t="shared" si="15"/>
        <v>0</v>
      </c>
      <c r="V81" s="26">
        <f t="shared" si="15"/>
        <v>0</v>
      </c>
      <c r="W81" s="26">
        <f t="shared" si="15"/>
        <v>0</v>
      </c>
      <c r="X81" s="26">
        <f t="shared" si="15"/>
        <v>0</v>
      </c>
      <c r="Y81" s="26">
        <f t="shared" si="15"/>
        <v>0</v>
      </c>
      <c r="Z81" s="26">
        <f t="shared" si="15"/>
        <v>0</v>
      </c>
      <c r="AA81" s="26">
        <f t="shared" si="15"/>
        <v>0</v>
      </c>
    </row>
    <row r="82" spans="1:28" ht="15.75" hidden="1" customHeight="1" outlineLevel="1"/>
    <row r="83" spans="1:28" ht="12" hidden="1" outlineLevel="1">
      <c r="A83" s="27"/>
      <c r="B83" s="27" t="s">
        <v>20</v>
      </c>
      <c r="C83" s="27"/>
      <c r="D83" s="27">
        <f t="shared" ref="D83:AA83" si="16">AVERAGE(D79,D81)*$C$10</f>
        <v>0</v>
      </c>
      <c r="E83" s="27">
        <f t="shared" si="16"/>
        <v>0</v>
      </c>
      <c r="F83" s="27">
        <f t="shared" si="16"/>
        <v>0</v>
      </c>
      <c r="G83" s="27">
        <f t="shared" si="16"/>
        <v>0</v>
      </c>
      <c r="H83" s="27">
        <f t="shared" si="16"/>
        <v>0</v>
      </c>
      <c r="I83" s="27">
        <f t="shared" si="16"/>
        <v>0</v>
      </c>
      <c r="J83" s="27">
        <f t="shared" si="16"/>
        <v>0</v>
      </c>
      <c r="K83" s="27">
        <f t="shared" si="16"/>
        <v>0</v>
      </c>
      <c r="L83" s="27">
        <f t="shared" si="16"/>
        <v>0</v>
      </c>
      <c r="M83" s="27">
        <f t="shared" si="16"/>
        <v>0</v>
      </c>
      <c r="N83" s="27">
        <f t="shared" si="16"/>
        <v>0</v>
      </c>
      <c r="O83" s="27">
        <f t="shared" si="16"/>
        <v>0</v>
      </c>
      <c r="P83" s="27">
        <f t="shared" si="16"/>
        <v>0</v>
      </c>
      <c r="Q83" s="27">
        <f t="shared" si="16"/>
        <v>0</v>
      </c>
      <c r="R83" s="27">
        <f t="shared" si="16"/>
        <v>0</v>
      </c>
      <c r="S83" s="27">
        <f t="shared" si="16"/>
        <v>0</v>
      </c>
      <c r="T83" s="27">
        <f t="shared" si="16"/>
        <v>0</v>
      </c>
      <c r="U83" s="27">
        <f t="shared" si="16"/>
        <v>0</v>
      </c>
      <c r="V83" s="27">
        <f t="shared" si="16"/>
        <v>0</v>
      </c>
      <c r="W83" s="27">
        <f t="shared" si="16"/>
        <v>0</v>
      </c>
      <c r="X83" s="27">
        <f t="shared" si="16"/>
        <v>0</v>
      </c>
      <c r="Y83" s="27">
        <f t="shared" si="16"/>
        <v>0</v>
      </c>
      <c r="Z83" s="27">
        <f t="shared" si="16"/>
        <v>0</v>
      </c>
      <c r="AA83" s="27">
        <f t="shared" si="16"/>
        <v>0</v>
      </c>
      <c r="AB83" s="27"/>
    </row>
    <row r="84" spans="1:28" ht="12" hidden="1" outlineLevel="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row>
    <row r="85" spans="1:28" ht="12" hidden="1" outlineLevel="1">
      <c r="A85" s="27"/>
      <c r="B85" s="27" t="s">
        <v>21</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row>
    <row r="86" spans="1:28" ht="12" hidden="1" outlineLevel="1">
      <c r="A86" s="27"/>
      <c r="B86" s="27" t="s">
        <v>22</v>
      </c>
      <c r="C86" s="27"/>
      <c r="D86" s="27">
        <f t="shared" ref="D86:AA86" si="17">D83*$C$13</f>
        <v>0</v>
      </c>
      <c r="E86" s="27">
        <f t="shared" si="17"/>
        <v>0</v>
      </c>
      <c r="F86" s="27">
        <f t="shared" si="17"/>
        <v>0</v>
      </c>
      <c r="G86" s="27">
        <f t="shared" si="17"/>
        <v>0</v>
      </c>
      <c r="H86" s="27">
        <f t="shared" si="17"/>
        <v>0</v>
      </c>
      <c r="I86" s="27">
        <f t="shared" si="17"/>
        <v>0</v>
      </c>
      <c r="J86" s="27">
        <f t="shared" si="17"/>
        <v>0</v>
      </c>
      <c r="K86" s="27">
        <f t="shared" si="17"/>
        <v>0</v>
      </c>
      <c r="L86" s="27">
        <f t="shared" si="17"/>
        <v>0</v>
      </c>
      <c r="M86" s="27">
        <f t="shared" si="17"/>
        <v>0</v>
      </c>
      <c r="N86" s="27">
        <f t="shared" si="17"/>
        <v>0</v>
      </c>
      <c r="O86" s="27">
        <f t="shared" si="17"/>
        <v>0</v>
      </c>
      <c r="P86" s="27">
        <f t="shared" si="17"/>
        <v>0</v>
      </c>
      <c r="Q86" s="27">
        <f t="shared" si="17"/>
        <v>0</v>
      </c>
      <c r="R86" s="27">
        <f t="shared" si="17"/>
        <v>0</v>
      </c>
      <c r="S86" s="27">
        <f t="shared" si="17"/>
        <v>0</v>
      </c>
      <c r="T86" s="27">
        <f t="shared" si="17"/>
        <v>0</v>
      </c>
      <c r="U86" s="27">
        <f t="shared" si="17"/>
        <v>0</v>
      </c>
      <c r="V86" s="27">
        <f t="shared" si="17"/>
        <v>0</v>
      </c>
      <c r="W86" s="27">
        <f t="shared" si="17"/>
        <v>0</v>
      </c>
      <c r="X86" s="27">
        <f t="shared" si="17"/>
        <v>0</v>
      </c>
      <c r="Y86" s="27">
        <f t="shared" si="17"/>
        <v>0</v>
      </c>
      <c r="Z86" s="27">
        <f t="shared" si="17"/>
        <v>0</v>
      </c>
      <c r="AA86" s="27">
        <f t="shared" si="17"/>
        <v>0</v>
      </c>
      <c r="AB86" s="27"/>
    </row>
    <row r="87" spans="1:28" ht="12" hidden="1" outlineLevel="1">
      <c r="A87" s="27"/>
      <c r="B87" s="28" t="s">
        <v>23</v>
      </c>
      <c r="C87" s="28"/>
      <c r="D87" s="28">
        <f t="shared" ref="D87:AA87" si="18">D83*$C$22</f>
        <v>0</v>
      </c>
      <c r="E87" s="28">
        <f t="shared" si="18"/>
        <v>0</v>
      </c>
      <c r="F87" s="28">
        <f t="shared" si="18"/>
        <v>0</v>
      </c>
      <c r="G87" s="28">
        <f t="shared" si="18"/>
        <v>0</v>
      </c>
      <c r="H87" s="28">
        <f t="shared" si="18"/>
        <v>0</v>
      </c>
      <c r="I87" s="28">
        <f t="shared" si="18"/>
        <v>0</v>
      </c>
      <c r="J87" s="28">
        <f t="shared" si="18"/>
        <v>0</v>
      </c>
      <c r="K87" s="28">
        <f t="shared" si="18"/>
        <v>0</v>
      </c>
      <c r="L87" s="28">
        <f t="shared" si="18"/>
        <v>0</v>
      </c>
      <c r="M87" s="28">
        <f t="shared" si="18"/>
        <v>0</v>
      </c>
      <c r="N87" s="28">
        <f t="shared" si="18"/>
        <v>0</v>
      </c>
      <c r="O87" s="28">
        <f t="shared" si="18"/>
        <v>0</v>
      </c>
      <c r="P87" s="28">
        <f t="shared" si="18"/>
        <v>0</v>
      </c>
      <c r="Q87" s="28">
        <f t="shared" si="18"/>
        <v>0</v>
      </c>
      <c r="R87" s="28">
        <f t="shared" si="18"/>
        <v>0</v>
      </c>
      <c r="S87" s="28">
        <f t="shared" si="18"/>
        <v>0</v>
      </c>
      <c r="T87" s="28">
        <f t="shared" si="18"/>
        <v>0</v>
      </c>
      <c r="U87" s="28">
        <f t="shared" si="18"/>
        <v>0</v>
      </c>
      <c r="V87" s="28">
        <f t="shared" si="18"/>
        <v>0</v>
      </c>
      <c r="W87" s="28">
        <f t="shared" si="18"/>
        <v>0</v>
      </c>
      <c r="X87" s="28">
        <f t="shared" si="18"/>
        <v>0</v>
      </c>
      <c r="Y87" s="28">
        <f t="shared" si="18"/>
        <v>0</v>
      </c>
      <c r="Z87" s="28">
        <f t="shared" si="18"/>
        <v>0</v>
      </c>
      <c r="AA87" s="28">
        <f t="shared" si="18"/>
        <v>0</v>
      </c>
      <c r="AB87" s="27"/>
    </row>
    <row r="88" spans="1:28" ht="12" hidden="1" outlineLevel="1">
      <c r="A88" s="27"/>
      <c r="B88" s="27" t="s">
        <v>24</v>
      </c>
      <c r="C88" s="27"/>
      <c r="D88" s="27">
        <f t="shared" ref="D88:AA88" si="19">SUM(D86:D87)</f>
        <v>0</v>
      </c>
      <c r="E88" s="27">
        <f t="shared" si="19"/>
        <v>0</v>
      </c>
      <c r="F88" s="27">
        <f t="shared" si="19"/>
        <v>0</v>
      </c>
      <c r="G88" s="27">
        <f t="shared" si="19"/>
        <v>0</v>
      </c>
      <c r="H88" s="27">
        <f t="shared" si="19"/>
        <v>0</v>
      </c>
      <c r="I88" s="27">
        <f t="shared" si="19"/>
        <v>0</v>
      </c>
      <c r="J88" s="27">
        <f t="shared" si="19"/>
        <v>0</v>
      </c>
      <c r="K88" s="27">
        <f t="shared" si="19"/>
        <v>0</v>
      </c>
      <c r="L88" s="27">
        <f t="shared" si="19"/>
        <v>0</v>
      </c>
      <c r="M88" s="27">
        <f t="shared" si="19"/>
        <v>0</v>
      </c>
      <c r="N88" s="27">
        <f t="shared" si="19"/>
        <v>0</v>
      </c>
      <c r="O88" s="27">
        <f t="shared" si="19"/>
        <v>0</v>
      </c>
      <c r="P88" s="27">
        <f t="shared" si="19"/>
        <v>0</v>
      </c>
      <c r="Q88" s="27">
        <f t="shared" si="19"/>
        <v>0</v>
      </c>
      <c r="R88" s="27">
        <f t="shared" si="19"/>
        <v>0</v>
      </c>
      <c r="S88" s="27">
        <f t="shared" si="19"/>
        <v>0</v>
      </c>
      <c r="T88" s="27">
        <f t="shared" si="19"/>
        <v>0</v>
      </c>
      <c r="U88" s="27">
        <f t="shared" si="19"/>
        <v>0</v>
      </c>
      <c r="V88" s="27">
        <f t="shared" si="19"/>
        <v>0</v>
      </c>
      <c r="W88" s="27">
        <f t="shared" si="19"/>
        <v>0</v>
      </c>
      <c r="X88" s="27">
        <f t="shared" si="19"/>
        <v>0</v>
      </c>
      <c r="Y88" s="27">
        <f t="shared" si="19"/>
        <v>0</v>
      </c>
      <c r="Z88" s="27">
        <f t="shared" si="19"/>
        <v>0</v>
      </c>
      <c r="AA88" s="27">
        <f t="shared" si="19"/>
        <v>0</v>
      </c>
      <c r="AB88" s="27"/>
    </row>
    <row r="89" spans="1:28" ht="12" hidden="1" outlineLevel="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row>
    <row r="90" spans="1:28" ht="12" hidden="1" outlineLevel="1">
      <c r="A90" s="27"/>
      <c r="B90" s="27" t="s">
        <v>25</v>
      </c>
      <c r="C90" s="27"/>
      <c r="D90" s="27">
        <f t="shared" ref="D90:AA90" si="20">D83-D88</f>
        <v>0</v>
      </c>
      <c r="E90" s="27">
        <f t="shared" si="20"/>
        <v>0</v>
      </c>
      <c r="F90" s="27">
        <f t="shared" si="20"/>
        <v>0</v>
      </c>
      <c r="G90" s="27">
        <f t="shared" si="20"/>
        <v>0</v>
      </c>
      <c r="H90" s="27">
        <f t="shared" si="20"/>
        <v>0</v>
      </c>
      <c r="I90" s="27">
        <f t="shared" si="20"/>
        <v>0</v>
      </c>
      <c r="J90" s="27">
        <f t="shared" si="20"/>
        <v>0</v>
      </c>
      <c r="K90" s="27">
        <f t="shared" si="20"/>
        <v>0</v>
      </c>
      <c r="L90" s="27">
        <f t="shared" si="20"/>
        <v>0</v>
      </c>
      <c r="M90" s="27">
        <f t="shared" si="20"/>
        <v>0</v>
      </c>
      <c r="N90" s="27">
        <f t="shared" si="20"/>
        <v>0</v>
      </c>
      <c r="O90" s="27">
        <f t="shared" si="20"/>
        <v>0</v>
      </c>
      <c r="P90" s="27">
        <f t="shared" si="20"/>
        <v>0</v>
      </c>
      <c r="Q90" s="27">
        <f t="shared" si="20"/>
        <v>0</v>
      </c>
      <c r="R90" s="27">
        <f t="shared" si="20"/>
        <v>0</v>
      </c>
      <c r="S90" s="27">
        <f t="shared" si="20"/>
        <v>0</v>
      </c>
      <c r="T90" s="27">
        <f t="shared" si="20"/>
        <v>0</v>
      </c>
      <c r="U90" s="27">
        <f t="shared" si="20"/>
        <v>0</v>
      </c>
      <c r="V90" s="27">
        <f t="shared" si="20"/>
        <v>0</v>
      </c>
      <c r="W90" s="27">
        <f t="shared" si="20"/>
        <v>0</v>
      </c>
      <c r="X90" s="27">
        <f t="shared" si="20"/>
        <v>0</v>
      </c>
      <c r="Y90" s="27">
        <f t="shared" si="20"/>
        <v>0</v>
      </c>
      <c r="Z90" s="27">
        <f t="shared" si="20"/>
        <v>0</v>
      </c>
      <c r="AA90" s="27">
        <f t="shared" si="20"/>
        <v>0</v>
      </c>
      <c r="AB90" s="27"/>
    </row>
    <row r="91" spans="1:28" ht="12" hidden="1" outlineLevel="1">
      <c r="B91" s="8" t="s">
        <v>26</v>
      </c>
      <c r="D91" s="29" t="e">
        <f t="shared" ref="D91:AA91" si="21">D90/D83</f>
        <v>#DIV/0!</v>
      </c>
      <c r="E91" s="29" t="e">
        <f t="shared" si="21"/>
        <v>#DIV/0!</v>
      </c>
      <c r="F91" s="29" t="e">
        <f t="shared" si="21"/>
        <v>#DIV/0!</v>
      </c>
      <c r="G91" s="29" t="e">
        <f t="shared" si="21"/>
        <v>#DIV/0!</v>
      </c>
      <c r="H91" s="29" t="e">
        <f t="shared" si="21"/>
        <v>#DIV/0!</v>
      </c>
      <c r="I91" s="29" t="e">
        <f t="shared" si="21"/>
        <v>#DIV/0!</v>
      </c>
      <c r="J91" s="29" t="e">
        <f t="shared" si="21"/>
        <v>#DIV/0!</v>
      </c>
      <c r="K91" s="29" t="e">
        <f t="shared" si="21"/>
        <v>#DIV/0!</v>
      </c>
      <c r="L91" s="29" t="e">
        <f t="shared" si="21"/>
        <v>#DIV/0!</v>
      </c>
      <c r="M91" s="29" t="e">
        <f t="shared" si="21"/>
        <v>#DIV/0!</v>
      </c>
      <c r="N91" s="29" t="e">
        <f t="shared" si="21"/>
        <v>#DIV/0!</v>
      </c>
      <c r="O91" s="29" t="e">
        <f t="shared" si="21"/>
        <v>#DIV/0!</v>
      </c>
      <c r="P91" s="29" t="e">
        <f t="shared" si="21"/>
        <v>#DIV/0!</v>
      </c>
      <c r="Q91" s="29" t="e">
        <f t="shared" si="21"/>
        <v>#DIV/0!</v>
      </c>
      <c r="R91" s="29" t="e">
        <f t="shared" si="21"/>
        <v>#DIV/0!</v>
      </c>
      <c r="S91" s="29" t="e">
        <f t="shared" si="21"/>
        <v>#DIV/0!</v>
      </c>
      <c r="T91" s="29" t="e">
        <f t="shared" si="21"/>
        <v>#DIV/0!</v>
      </c>
      <c r="U91" s="29" t="e">
        <f t="shared" si="21"/>
        <v>#DIV/0!</v>
      </c>
      <c r="V91" s="29" t="e">
        <f t="shared" si="21"/>
        <v>#DIV/0!</v>
      </c>
      <c r="W91" s="29" t="e">
        <f t="shared" si="21"/>
        <v>#DIV/0!</v>
      </c>
      <c r="X91" s="29" t="e">
        <f t="shared" si="21"/>
        <v>#DIV/0!</v>
      </c>
      <c r="Y91" s="29" t="e">
        <f t="shared" si="21"/>
        <v>#DIV/0!</v>
      </c>
      <c r="Z91" s="29" t="e">
        <f t="shared" si="21"/>
        <v>#DIV/0!</v>
      </c>
      <c r="AA91" s="29" t="e">
        <f t="shared" si="21"/>
        <v>#DIV/0!</v>
      </c>
    </row>
    <row r="92" spans="1:28" ht="12" hidden="1" outlineLevel="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row>
    <row r="93" spans="1:28" ht="12" hidden="1" outlineLevel="1">
      <c r="A93" s="27"/>
      <c r="B93" s="27" t="s">
        <v>27</v>
      </c>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row>
    <row r="94" spans="1:28" ht="12" hidden="1" outlineLevel="1">
      <c r="A94" s="27"/>
      <c r="B94" s="27" t="s">
        <v>28</v>
      </c>
      <c r="C94" s="27"/>
      <c r="D94" s="27">
        <f t="shared" ref="D94:AA94" si="22">$C$15</f>
        <v>300</v>
      </c>
      <c r="E94" s="27">
        <f t="shared" si="22"/>
        <v>300</v>
      </c>
      <c r="F94" s="27">
        <f t="shared" si="22"/>
        <v>300</v>
      </c>
      <c r="G94" s="27">
        <f t="shared" si="22"/>
        <v>300</v>
      </c>
      <c r="H94" s="27">
        <f t="shared" si="22"/>
        <v>300</v>
      </c>
      <c r="I94" s="27">
        <f t="shared" si="22"/>
        <v>300</v>
      </c>
      <c r="J94" s="27">
        <f t="shared" si="22"/>
        <v>300</v>
      </c>
      <c r="K94" s="27">
        <f t="shared" si="22"/>
        <v>300</v>
      </c>
      <c r="L94" s="27">
        <f t="shared" si="22"/>
        <v>300</v>
      </c>
      <c r="M94" s="27">
        <f t="shared" si="22"/>
        <v>300</v>
      </c>
      <c r="N94" s="27">
        <f t="shared" si="22"/>
        <v>300</v>
      </c>
      <c r="O94" s="27">
        <f t="shared" si="22"/>
        <v>300</v>
      </c>
      <c r="P94" s="27">
        <f t="shared" si="22"/>
        <v>300</v>
      </c>
      <c r="Q94" s="27">
        <f t="shared" si="22"/>
        <v>300</v>
      </c>
      <c r="R94" s="27">
        <f t="shared" si="22"/>
        <v>300</v>
      </c>
      <c r="S94" s="27">
        <f t="shared" si="22"/>
        <v>300</v>
      </c>
      <c r="T94" s="27">
        <f t="shared" si="22"/>
        <v>300</v>
      </c>
      <c r="U94" s="27">
        <f t="shared" si="22"/>
        <v>300</v>
      </c>
      <c r="V94" s="27">
        <f t="shared" si="22"/>
        <v>300</v>
      </c>
      <c r="W94" s="27">
        <f t="shared" si="22"/>
        <v>300</v>
      </c>
      <c r="X94" s="27">
        <f t="shared" si="22"/>
        <v>300</v>
      </c>
      <c r="Y94" s="27">
        <f t="shared" si="22"/>
        <v>300</v>
      </c>
      <c r="Z94" s="27">
        <f t="shared" si="22"/>
        <v>300</v>
      </c>
      <c r="AA94" s="27">
        <f t="shared" si="22"/>
        <v>300</v>
      </c>
      <c r="AB94" s="27"/>
    </row>
    <row r="95" spans="1:28" ht="12" hidden="1" outlineLevel="1">
      <c r="A95" s="27"/>
      <c r="B95" s="27" t="s">
        <v>29</v>
      </c>
      <c r="C95" s="27"/>
      <c r="D95" s="27">
        <f t="shared" ref="D95:AA95" si="23">$C$26</f>
        <v>150</v>
      </c>
      <c r="E95" s="27">
        <f t="shared" si="23"/>
        <v>150</v>
      </c>
      <c r="F95" s="27">
        <f t="shared" si="23"/>
        <v>150</v>
      </c>
      <c r="G95" s="27">
        <f t="shared" si="23"/>
        <v>150</v>
      </c>
      <c r="H95" s="27">
        <f t="shared" si="23"/>
        <v>150</v>
      </c>
      <c r="I95" s="27">
        <f t="shared" si="23"/>
        <v>150</v>
      </c>
      <c r="J95" s="27">
        <f t="shared" si="23"/>
        <v>150</v>
      </c>
      <c r="K95" s="27">
        <f t="shared" si="23"/>
        <v>150</v>
      </c>
      <c r="L95" s="27">
        <f t="shared" si="23"/>
        <v>150</v>
      </c>
      <c r="M95" s="27">
        <f t="shared" si="23"/>
        <v>150</v>
      </c>
      <c r="N95" s="27">
        <f t="shared" si="23"/>
        <v>150</v>
      </c>
      <c r="O95" s="27">
        <f t="shared" si="23"/>
        <v>150</v>
      </c>
      <c r="P95" s="27">
        <f t="shared" si="23"/>
        <v>150</v>
      </c>
      <c r="Q95" s="27">
        <f t="shared" si="23"/>
        <v>150</v>
      </c>
      <c r="R95" s="27">
        <f t="shared" si="23"/>
        <v>150</v>
      </c>
      <c r="S95" s="27">
        <f t="shared" si="23"/>
        <v>150</v>
      </c>
      <c r="T95" s="27">
        <f t="shared" si="23"/>
        <v>150</v>
      </c>
      <c r="U95" s="27">
        <f t="shared" si="23"/>
        <v>150</v>
      </c>
      <c r="V95" s="27">
        <f t="shared" si="23"/>
        <v>150</v>
      </c>
      <c r="W95" s="27">
        <f t="shared" si="23"/>
        <v>150</v>
      </c>
      <c r="X95" s="27">
        <f t="shared" si="23"/>
        <v>150</v>
      </c>
      <c r="Y95" s="27">
        <f t="shared" si="23"/>
        <v>150</v>
      </c>
      <c r="Z95" s="27">
        <f t="shared" si="23"/>
        <v>150</v>
      </c>
      <c r="AA95" s="27">
        <f t="shared" si="23"/>
        <v>150</v>
      </c>
      <c r="AB95" s="27"/>
    </row>
    <row r="96" spans="1:28" ht="12" hidden="1" outlineLevel="1">
      <c r="A96" s="27"/>
      <c r="B96" s="27" t="s">
        <v>78</v>
      </c>
      <c r="C96" s="27"/>
      <c r="D96" s="27">
        <f t="shared" ref="D96:AA96" si="24">$C$17</f>
        <v>0</v>
      </c>
      <c r="E96" s="27">
        <f t="shared" si="24"/>
        <v>0</v>
      </c>
      <c r="F96" s="27">
        <f t="shared" si="24"/>
        <v>0</v>
      </c>
      <c r="G96" s="27">
        <f t="shared" si="24"/>
        <v>0</v>
      </c>
      <c r="H96" s="27">
        <f t="shared" si="24"/>
        <v>0</v>
      </c>
      <c r="I96" s="27">
        <f t="shared" si="24"/>
        <v>0</v>
      </c>
      <c r="J96" s="27">
        <f t="shared" si="24"/>
        <v>0</v>
      </c>
      <c r="K96" s="27">
        <f t="shared" si="24"/>
        <v>0</v>
      </c>
      <c r="L96" s="27">
        <f t="shared" si="24"/>
        <v>0</v>
      </c>
      <c r="M96" s="27">
        <f t="shared" si="24"/>
        <v>0</v>
      </c>
      <c r="N96" s="27">
        <f t="shared" si="24"/>
        <v>0</v>
      </c>
      <c r="O96" s="27">
        <f t="shared" si="24"/>
        <v>0</v>
      </c>
      <c r="P96" s="27">
        <f t="shared" si="24"/>
        <v>0</v>
      </c>
      <c r="Q96" s="27">
        <f t="shared" si="24"/>
        <v>0</v>
      </c>
      <c r="R96" s="27">
        <f t="shared" si="24"/>
        <v>0</v>
      </c>
      <c r="S96" s="27">
        <f t="shared" si="24"/>
        <v>0</v>
      </c>
      <c r="T96" s="27">
        <f t="shared" si="24"/>
        <v>0</v>
      </c>
      <c r="U96" s="27">
        <f t="shared" si="24"/>
        <v>0</v>
      </c>
      <c r="V96" s="27">
        <f t="shared" si="24"/>
        <v>0</v>
      </c>
      <c r="W96" s="27">
        <f t="shared" si="24"/>
        <v>0</v>
      </c>
      <c r="X96" s="27">
        <f t="shared" si="24"/>
        <v>0</v>
      </c>
      <c r="Y96" s="27">
        <f t="shared" si="24"/>
        <v>0</v>
      </c>
      <c r="Z96" s="27">
        <f t="shared" si="24"/>
        <v>0</v>
      </c>
      <c r="AA96" s="27">
        <f t="shared" si="24"/>
        <v>0</v>
      </c>
      <c r="AB96" s="27"/>
    </row>
    <row r="97" spans="1:28" ht="12" hidden="1" outlineLevel="1">
      <c r="A97" s="27"/>
      <c r="B97" s="28" t="s">
        <v>30</v>
      </c>
      <c r="C97" s="28"/>
      <c r="D97" s="28">
        <f t="shared" ref="D97:AA97" si="25">D83*$C$16</f>
        <v>0</v>
      </c>
      <c r="E97" s="28">
        <f t="shared" si="25"/>
        <v>0</v>
      </c>
      <c r="F97" s="28">
        <f t="shared" si="25"/>
        <v>0</v>
      </c>
      <c r="G97" s="28">
        <f t="shared" si="25"/>
        <v>0</v>
      </c>
      <c r="H97" s="28">
        <f t="shared" si="25"/>
        <v>0</v>
      </c>
      <c r="I97" s="28">
        <f t="shared" si="25"/>
        <v>0</v>
      </c>
      <c r="J97" s="28">
        <f t="shared" si="25"/>
        <v>0</v>
      </c>
      <c r="K97" s="28">
        <f t="shared" si="25"/>
        <v>0</v>
      </c>
      <c r="L97" s="28">
        <f t="shared" si="25"/>
        <v>0</v>
      </c>
      <c r="M97" s="28">
        <f t="shared" si="25"/>
        <v>0</v>
      </c>
      <c r="N97" s="28">
        <f t="shared" si="25"/>
        <v>0</v>
      </c>
      <c r="O97" s="28">
        <f t="shared" si="25"/>
        <v>0</v>
      </c>
      <c r="P97" s="28">
        <f t="shared" si="25"/>
        <v>0</v>
      </c>
      <c r="Q97" s="28">
        <f t="shared" si="25"/>
        <v>0</v>
      </c>
      <c r="R97" s="28">
        <f t="shared" si="25"/>
        <v>0</v>
      </c>
      <c r="S97" s="28">
        <f t="shared" si="25"/>
        <v>0</v>
      </c>
      <c r="T97" s="28">
        <f t="shared" si="25"/>
        <v>0</v>
      </c>
      <c r="U97" s="28">
        <f t="shared" si="25"/>
        <v>0</v>
      </c>
      <c r="V97" s="28">
        <f t="shared" si="25"/>
        <v>0</v>
      </c>
      <c r="W97" s="28">
        <f t="shared" si="25"/>
        <v>0</v>
      </c>
      <c r="X97" s="28">
        <f t="shared" si="25"/>
        <v>0</v>
      </c>
      <c r="Y97" s="28">
        <f t="shared" si="25"/>
        <v>0</v>
      </c>
      <c r="Z97" s="28">
        <f t="shared" si="25"/>
        <v>0</v>
      </c>
      <c r="AA97" s="28">
        <f t="shared" si="25"/>
        <v>0</v>
      </c>
      <c r="AB97" s="27"/>
    </row>
    <row r="98" spans="1:28" ht="12" hidden="1" outlineLevel="1">
      <c r="A98" s="27"/>
      <c r="B98" s="27" t="s">
        <v>53</v>
      </c>
      <c r="C98" s="27"/>
      <c r="D98" s="27">
        <f t="shared" ref="D98:AA98" si="26">SUM(D94:D97)</f>
        <v>450</v>
      </c>
      <c r="E98" s="27">
        <f t="shared" si="26"/>
        <v>450</v>
      </c>
      <c r="F98" s="27">
        <f t="shared" si="26"/>
        <v>450</v>
      </c>
      <c r="G98" s="27">
        <f t="shared" si="26"/>
        <v>450</v>
      </c>
      <c r="H98" s="27">
        <f t="shared" si="26"/>
        <v>450</v>
      </c>
      <c r="I98" s="27">
        <f t="shared" si="26"/>
        <v>450</v>
      </c>
      <c r="J98" s="27">
        <f t="shared" si="26"/>
        <v>450</v>
      </c>
      <c r="K98" s="27">
        <f t="shared" si="26"/>
        <v>450</v>
      </c>
      <c r="L98" s="27">
        <f t="shared" si="26"/>
        <v>450</v>
      </c>
      <c r="M98" s="27">
        <f t="shared" si="26"/>
        <v>450</v>
      </c>
      <c r="N98" s="27">
        <f t="shared" si="26"/>
        <v>450</v>
      </c>
      <c r="O98" s="27">
        <f t="shared" si="26"/>
        <v>450</v>
      </c>
      <c r="P98" s="27">
        <f t="shared" si="26"/>
        <v>450</v>
      </c>
      <c r="Q98" s="27">
        <f t="shared" si="26"/>
        <v>450</v>
      </c>
      <c r="R98" s="27">
        <f t="shared" si="26"/>
        <v>450</v>
      </c>
      <c r="S98" s="27">
        <f t="shared" si="26"/>
        <v>450</v>
      </c>
      <c r="T98" s="27">
        <f t="shared" si="26"/>
        <v>450</v>
      </c>
      <c r="U98" s="27">
        <f t="shared" si="26"/>
        <v>450</v>
      </c>
      <c r="V98" s="27">
        <f t="shared" si="26"/>
        <v>450</v>
      </c>
      <c r="W98" s="27">
        <f t="shared" si="26"/>
        <v>450</v>
      </c>
      <c r="X98" s="27">
        <f t="shared" si="26"/>
        <v>450</v>
      </c>
      <c r="Y98" s="27">
        <f t="shared" si="26"/>
        <v>450</v>
      </c>
      <c r="Z98" s="27">
        <f t="shared" si="26"/>
        <v>450</v>
      </c>
      <c r="AA98" s="27">
        <f t="shared" si="26"/>
        <v>450</v>
      </c>
      <c r="AB98" s="27"/>
    </row>
    <row r="99" spans="1:28" ht="12" hidden="1" outlineLevel="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row>
    <row r="100" spans="1:28" ht="12" hidden="1" outlineLevel="1">
      <c r="A100" s="27"/>
      <c r="B100" s="27" t="s">
        <v>54</v>
      </c>
      <c r="C100" s="27"/>
      <c r="D100" s="27">
        <f t="shared" ref="D100:AA100" si="27">D90-D98</f>
        <v>-450</v>
      </c>
      <c r="E100" s="27">
        <f t="shared" si="27"/>
        <v>-450</v>
      </c>
      <c r="F100" s="27">
        <f t="shared" si="27"/>
        <v>-450</v>
      </c>
      <c r="G100" s="27">
        <f t="shared" si="27"/>
        <v>-450</v>
      </c>
      <c r="H100" s="27">
        <f t="shared" si="27"/>
        <v>-450</v>
      </c>
      <c r="I100" s="27">
        <f t="shared" si="27"/>
        <v>-450</v>
      </c>
      <c r="J100" s="27">
        <f t="shared" si="27"/>
        <v>-450</v>
      </c>
      <c r="K100" s="27">
        <f t="shared" si="27"/>
        <v>-450</v>
      </c>
      <c r="L100" s="27">
        <f t="shared" si="27"/>
        <v>-450</v>
      </c>
      <c r="M100" s="27">
        <f t="shared" si="27"/>
        <v>-450</v>
      </c>
      <c r="N100" s="27">
        <f t="shared" si="27"/>
        <v>-450</v>
      </c>
      <c r="O100" s="27">
        <f t="shared" si="27"/>
        <v>-450</v>
      </c>
      <c r="P100" s="27">
        <f t="shared" si="27"/>
        <v>-450</v>
      </c>
      <c r="Q100" s="27">
        <f t="shared" si="27"/>
        <v>-450</v>
      </c>
      <c r="R100" s="27">
        <f t="shared" si="27"/>
        <v>-450</v>
      </c>
      <c r="S100" s="27">
        <f t="shared" si="27"/>
        <v>-450</v>
      </c>
      <c r="T100" s="27">
        <f t="shared" si="27"/>
        <v>-450</v>
      </c>
      <c r="U100" s="27">
        <f t="shared" si="27"/>
        <v>-450</v>
      </c>
      <c r="V100" s="27">
        <f t="shared" si="27"/>
        <v>-450</v>
      </c>
      <c r="W100" s="27">
        <f t="shared" si="27"/>
        <v>-450</v>
      </c>
      <c r="X100" s="27">
        <f t="shared" si="27"/>
        <v>-450</v>
      </c>
      <c r="Y100" s="27">
        <f t="shared" si="27"/>
        <v>-450</v>
      </c>
      <c r="Z100" s="27">
        <f t="shared" si="27"/>
        <v>-450</v>
      </c>
      <c r="AA100" s="27">
        <f t="shared" si="27"/>
        <v>-450</v>
      </c>
      <c r="AB100" s="27"/>
    </row>
    <row r="101" spans="1:28" ht="12" hidden="1" outlineLevel="1">
      <c r="B101" s="8" t="s">
        <v>26</v>
      </c>
      <c r="D101" s="29" t="e">
        <f t="shared" ref="D101:AA101" si="28">D100/D83</f>
        <v>#DIV/0!</v>
      </c>
      <c r="E101" s="29" t="e">
        <f t="shared" si="28"/>
        <v>#DIV/0!</v>
      </c>
      <c r="F101" s="29" t="e">
        <f t="shared" si="28"/>
        <v>#DIV/0!</v>
      </c>
      <c r="G101" s="29" t="e">
        <f t="shared" si="28"/>
        <v>#DIV/0!</v>
      </c>
      <c r="H101" s="29" t="e">
        <f t="shared" si="28"/>
        <v>#DIV/0!</v>
      </c>
      <c r="I101" s="29" t="e">
        <f t="shared" si="28"/>
        <v>#DIV/0!</v>
      </c>
      <c r="J101" s="29" t="e">
        <f t="shared" si="28"/>
        <v>#DIV/0!</v>
      </c>
      <c r="K101" s="29" t="e">
        <f t="shared" si="28"/>
        <v>#DIV/0!</v>
      </c>
      <c r="L101" s="29" t="e">
        <f t="shared" si="28"/>
        <v>#DIV/0!</v>
      </c>
      <c r="M101" s="29" t="e">
        <f t="shared" si="28"/>
        <v>#DIV/0!</v>
      </c>
      <c r="N101" s="29" t="e">
        <f t="shared" si="28"/>
        <v>#DIV/0!</v>
      </c>
      <c r="O101" s="29" t="e">
        <f t="shared" si="28"/>
        <v>#DIV/0!</v>
      </c>
      <c r="P101" s="29" t="e">
        <f t="shared" si="28"/>
        <v>#DIV/0!</v>
      </c>
      <c r="Q101" s="29" t="e">
        <f t="shared" si="28"/>
        <v>#DIV/0!</v>
      </c>
      <c r="R101" s="29" t="e">
        <f t="shared" si="28"/>
        <v>#DIV/0!</v>
      </c>
      <c r="S101" s="29" t="e">
        <f t="shared" si="28"/>
        <v>#DIV/0!</v>
      </c>
      <c r="T101" s="29" t="e">
        <f t="shared" si="28"/>
        <v>#DIV/0!</v>
      </c>
      <c r="U101" s="29" t="e">
        <f t="shared" si="28"/>
        <v>#DIV/0!</v>
      </c>
      <c r="V101" s="29" t="e">
        <f t="shared" si="28"/>
        <v>#DIV/0!</v>
      </c>
      <c r="W101" s="29" t="e">
        <f t="shared" si="28"/>
        <v>#DIV/0!</v>
      </c>
      <c r="X101" s="29" t="e">
        <f t="shared" si="28"/>
        <v>#DIV/0!</v>
      </c>
      <c r="Y101" s="29" t="e">
        <f t="shared" si="28"/>
        <v>#DIV/0!</v>
      </c>
      <c r="Z101" s="29" t="e">
        <f t="shared" si="28"/>
        <v>#DIV/0!</v>
      </c>
      <c r="AA101" s="29" t="e">
        <f t="shared" si="28"/>
        <v>#DIV/0!</v>
      </c>
    </row>
    <row r="102" spans="1:28" ht="15.75" hidden="1" customHeight="1" outlineLevel="1"/>
    <row r="106" spans="1:28" ht="12.75">
      <c r="B106" s="36" t="s">
        <v>63</v>
      </c>
    </row>
    <row r="107" spans="1:28" ht="396" customHeight="1">
      <c r="B107" s="37" t="s">
        <v>2</v>
      </c>
    </row>
    <row r="108" spans="1:28" ht="15.75" customHeight="1">
      <c r="B108" s="37"/>
    </row>
    <row r="109" spans="1:28" ht="15.75" customHeight="1">
      <c r="B109" s="37"/>
    </row>
  </sheetData>
  <sheetCalcPr fullCalcOnLoad="1"/>
  <mergeCells count="2">
    <mergeCell ref="F6:H6"/>
    <mergeCell ref="B76:AA76"/>
  </mergeCells>
  <phoneticPr fontId="12"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outlinePr summaryBelow="0" summaryRight="0"/>
  </sheetPr>
  <dimension ref="A2:AB109"/>
  <sheetViews>
    <sheetView showGridLines="0" tabSelected="1" topLeftCell="D5" zoomScale="115" zoomScaleNormal="115" zoomScalePageLayoutView="115" workbookViewId="0">
      <selection activeCell="P60" sqref="P60"/>
    </sheetView>
  </sheetViews>
  <sheetFormatPr baseColWidth="10" defaultColWidth="14.33203125" defaultRowHeight="15.75" customHeight="1" outlineLevelRow="1" outlineLevelCol="1"/>
  <cols>
    <col min="1" max="1" width="14.33203125" style="49"/>
    <col min="2" max="2" width="79.33203125" style="49" customWidth="1"/>
    <col min="3" max="3" width="14.33203125" style="49" customWidth="1" outlineLevel="1"/>
    <col min="4" max="16384" width="14.33203125" style="49"/>
  </cols>
  <sheetData>
    <row r="2" spans="2:8" ht="12.75">
      <c r="B2" s="1" t="s">
        <v>7</v>
      </c>
      <c r="C2" s="1"/>
      <c r="F2" s="48"/>
      <c r="G2" s="48"/>
      <c r="H2" s="48"/>
    </row>
    <row r="3" spans="2:8" ht="12.75">
      <c r="B3" s="1"/>
      <c r="C3" s="1"/>
      <c r="F3" s="48"/>
      <c r="G3" s="48"/>
      <c r="H3" s="48"/>
    </row>
    <row r="4" spans="2:8" ht="28">
      <c r="B4" s="4" t="s">
        <v>66</v>
      </c>
      <c r="C4" s="1"/>
      <c r="F4" s="48"/>
      <c r="G4" s="48"/>
      <c r="H4" s="48"/>
    </row>
    <row r="5" spans="2:8" ht="12.75">
      <c r="B5" s="1"/>
      <c r="C5" s="1"/>
      <c r="F5" s="48"/>
      <c r="G5" s="48"/>
      <c r="H5" s="48"/>
    </row>
    <row r="6" spans="2:8" ht="12.75">
      <c r="B6" s="6" t="s">
        <v>37</v>
      </c>
      <c r="C6" s="6"/>
      <c r="D6" s="6" t="s">
        <v>15</v>
      </c>
      <c r="F6" s="53"/>
      <c r="G6" s="54"/>
      <c r="H6" s="54"/>
    </row>
    <row r="7" spans="2:8" ht="12.75">
      <c r="F7" s="48"/>
      <c r="G7" s="48"/>
      <c r="H7" s="48"/>
    </row>
    <row r="8" spans="2:8" ht="12.75">
      <c r="B8" s="48" t="s">
        <v>39</v>
      </c>
      <c r="C8" s="40">
        <v>30</v>
      </c>
      <c r="D8" s="8" t="s">
        <v>67</v>
      </c>
      <c r="F8" s="48"/>
      <c r="G8" s="48"/>
      <c r="H8" s="48"/>
    </row>
    <row r="9" spans="2:8" ht="12.75">
      <c r="B9" s="48" t="s">
        <v>88</v>
      </c>
      <c r="C9" s="9">
        <v>16</v>
      </c>
      <c r="D9" s="8" t="s">
        <v>38</v>
      </c>
      <c r="F9" s="48"/>
      <c r="G9" s="48"/>
      <c r="H9" s="48"/>
    </row>
    <row r="10" spans="2:8" ht="12.75">
      <c r="B10" s="8" t="s">
        <v>41</v>
      </c>
      <c r="C10" s="41">
        <f>C8*C9</f>
        <v>480</v>
      </c>
      <c r="F10" s="48"/>
      <c r="G10" s="5"/>
      <c r="H10" s="5"/>
    </row>
    <row r="11" spans="2:8" ht="12.75">
      <c r="F11" s="48"/>
      <c r="G11" s="5"/>
      <c r="H11" s="5"/>
    </row>
    <row r="12" spans="2:8" ht="12.75">
      <c r="B12" s="8" t="s">
        <v>89</v>
      </c>
      <c r="C12" s="42">
        <v>14</v>
      </c>
      <c r="D12" s="8" t="s">
        <v>86</v>
      </c>
      <c r="F12" s="48"/>
      <c r="G12" s="5"/>
      <c r="H12" s="5"/>
    </row>
    <row r="13" spans="2:8" ht="12.75">
      <c r="B13" s="8" t="s">
        <v>43</v>
      </c>
      <c r="C13" s="13">
        <f>C12/C8</f>
        <v>0.46666666666666667</v>
      </c>
      <c r="F13" s="48"/>
      <c r="G13" s="48"/>
      <c r="H13" s="48"/>
    </row>
    <row r="14" spans="2:8" ht="12.75">
      <c r="F14" s="48"/>
      <c r="G14" s="5"/>
      <c r="H14" s="5"/>
    </row>
    <row r="15" spans="2:8" ht="12.75">
      <c r="B15" s="8" t="s">
        <v>44</v>
      </c>
      <c r="C15" s="42">
        <v>300</v>
      </c>
      <c r="D15" s="8" t="s">
        <v>87</v>
      </c>
      <c r="F15" s="48"/>
      <c r="G15" s="48"/>
      <c r="H15" s="5"/>
    </row>
    <row r="16" spans="2:8" ht="12.75" collapsed="1">
      <c r="B16" s="8" t="s">
        <v>49</v>
      </c>
      <c r="C16" s="15">
        <v>0.05</v>
      </c>
      <c r="D16" s="16" t="s">
        <v>50</v>
      </c>
      <c r="F16" s="48"/>
      <c r="G16" s="48"/>
      <c r="H16" s="48"/>
    </row>
    <row r="17" spans="2:8" ht="12" hidden="1" outlineLevel="1">
      <c r="B17" s="8" t="s">
        <v>51</v>
      </c>
      <c r="C17" s="12">
        <v>0</v>
      </c>
      <c r="D17" s="8" t="s">
        <v>52</v>
      </c>
      <c r="F17" s="48"/>
      <c r="G17" s="5"/>
      <c r="H17" s="5"/>
    </row>
    <row r="18" spans="2:8" ht="12.75">
      <c r="B18" s="8"/>
      <c r="F18" s="48"/>
      <c r="G18" s="5"/>
      <c r="H18" s="5"/>
    </row>
    <row r="19" spans="2:8" ht="12.75">
      <c r="B19" s="8" t="s">
        <v>68</v>
      </c>
      <c r="F19" s="48"/>
      <c r="G19" s="48"/>
      <c r="H19" s="48"/>
    </row>
    <row r="20" spans="2:8" ht="12.75">
      <c r="B20" s="8" t="s">
        <v>69</v>
      </c>
      <c r="C20" s="17">
        <v>0.05</v>
      </c>
      <c r="F20" s="48"/>
      <c r="G20" s="5"/>
      <c r="H20" s="5"/>
    </row>
    <row r="21" spans="2:8" ht="12.75">
      <c r="B21" s="18" t="s">
        <v>70</v>
      </c>
      <c r="C21" s="19">
        <v>0.01</v>
      </c>
    </row>
    <row r="22" spans="2:8" ht="12.75">
      <c r="B22" s="8" t="s">
        <v>71</v>
      </c>
      <c r="C22" s="13">
        <f>SUM(C20:C21)</f>
        <v>6.0000000000000005E-2</v>
      </c>
    </row>
    <row r="23" spans="2:8" ht="12.75">
      <c r="B23" s="8"/>
      <c r="C23" s="11"/>
    </row>
    <row r="24" spans="2:8" ht="12.75" collapsed="1">
      <c r="B24" s="8" t="s">
        <v>45</v>
      </c>
      <c r="C24" s="43">
        <v>150</v>
      </c>
    </row>
    <row r="25" spans="2:8" ht="12" hidden="1" outlineLevel="1">
      <c r="B25" s="18" t="s">
        <v>72</v>
      </c>
      <c r="C25" s="44">
        <v>0</v>
      </c>
      <c r="D25" s="11"/>
    </row>
    <row r="26" spans="2:8" ht="12.75">
      <c r="B26" s="8" t="s">
        <v>73</v>
      </c>
      <c r="C26" s="41">
        <f>SUM(C24:C25)</f>
        <v>150</v>
      </c>
    </row>
    <row r="28" spans="2:8" ht="12.75" collapsed="1">
      <c r="B28" s="8" t="s">
        <v>74</v>
      </c>
    </row>
    <row r="29" spans="2:8" ht="12" hidden="1" outlineLevel="1">
      <c r="B29" s="8" t="s">
        <v>12</v>
      </c>
      <c r="C29" s="20">
        <v>0</v>
      </c>
    </row>
    <row r="30" spans="2:8" ht="12.75">
      <c r="B30" s="8" t="s">
        <v>75</v>
      </c>
      <c r="C30" s="42">
        <v>20</v>
      </c>
    </row>
    <row r="31" spans="2:8" ht="12.75">
      <c r="B31" s="8" t="s">
        <v>46</v>
      </c>
      <c r="C31" s="42">
        <v>20</v>
      </c>
    </row>
    <row r="32" spans="2:8" ht="12.75">
      <c r="B32" s="18" t="s">
        <v>47</v>
      </c>
      <c r="C32" s="45">
        <v>20</v>
      </c>
      <c r="D32" s="8" t="s">
        <v>64</v>
      </c>
    </row>
    <row r="33" spans="2:4" ht="12.75">
      <c r="B33" s="8" t="s">
        <v>90</v>
      </c>
      <c r="C33" s="41">
        <f>SUM(C29:C32)</f>
        <v>60</v>
      </c>
    </row>
    <row r="35" spans="2:4" ht="12.75">
      <c r="B35" s="21" t="s">
        <v>91</v>
      </c>
      <c r="C35" s="22"/>
    </row>
    <row r="36" spans="2:4" ht="12.75">
      <c r="B36" s="8" t="s">
        <v>92</v>
      </c>
      <c r="C36" s="41">
        <f>C26</f>
        <v>150</v>
      </c>
    </row>
    <row r="37" spans="2:4" ht="12.75">
      <c r="B37" s="8" t="s">
        <v>76</v>
      </c>
      <c r="C37" s="41">
        <f>C15</f>
        <v>300</v>
      </c>
    </row>
    <row r="38" spans="2:4" ht="12.75" collapsed="1">
      <c r="B38" s="8" t="s">
        <v>77</v>
      </c>
      <c r="C38" s="41">
        <f>C33</f>
        <v>60</v>
      </c>
    </row>
    <row r="39" spans="2:4" ht="12" hidden="1" outlineLevel="1">
      <c r="B39" s="18" t="s">
        <v>78</v>
      </c>
      <c r="C39" s="46">
        <f>C17</f>
        <v>0</v>
      </c>
    </row>
    <row r="40" spans="2:4" ht="12.75">
      <c r="B40" s="8" t="s">
        <v>79</v>
      </c>
      <c r="C40" s="41">
        <f>SUM(C36:C39)</f>
        <v>510</v>
      </c>
    </row>
    <row r="42" spans="2:4" ht="12.75">
      <c r="B42" s="8" t="s">
        <v>80</v>
      </c>
    </row>
    <row r="43" spans="2:4" ht="12.75">
      <c r="B43" s="8" t="s">
        <v>48</v>
      </c>
      <c r="C43" s="13">
        <f>C13</f>
        <v>0.46666666666666667</v>
      </c>
    </row>
    <row r="44" spans="2:4" ht="12.75">
      <c r="B44" s="8" t="s">
        <v>81</v>
      </c>
      <c r="C44" s="13">
        <f>C22</f>
        <v>6.0000000000000005E-2</v>
      </c>
    </row>
    <row r="45" spans="2:4" ht="12.75">
      <c r="B45" s="18" t="s">
        <v>82</v>
      </c>
      <c r="C45" s="23">
        <f>C16</f>
        <v>0.05</v>
      </c>
    </row>
    <row r="46" spans="2:4" ht="12.75">
      <c r="B46" s="8" t="s">
        <v>83</v>
      </c>
      <c r="C46" s="38">
        <f>SUM(C43:C45)</f>
        <v>0.57666666666666677</v>
      </c>
    </row>
    <row r="48" spans="2:4" ht="12.75">
      <c r="B48" s="24" t="s">
        <v>84</v>
      </c>
      <c r="C48" s="25">
        <f>C40/(C10-(C10*C46))</f>
        <v>2.5098425196850402</v>
      </c>
      <c r="D48" s="8" t="s">
        <v>85</v>
      </c>
    </row>
    <row r="49" spans="1:13" ht="12.75">
      <c r="B49" s="1"/>
      <c r="C49" s="39"/>
      <c r="D49" s="8"/>
    </row>
    <row r="50" spans="1:13" ht="12.75">
      <c r="B50" s="1"/>
      <c r="C50" s="39"/>
      <c r="D50" s="8"/>
    </row>
    <row r="51" spans="1:13" ht="12.75">
      <c r="B51" s="1"/>
      <c r="C51" s="39"/>
      <c r="D51" s="8"/>
    </row>
    <row r="52" spans="1:13" ht="12.75">
      <c r="B52" s="6" t="s">
        <v>32</v>
      </c>
      <c r="C52" s="6"/>
      <c r="D52" s="6"/>
      <c r="E52" s="6"/>
      <c r="F52" s="6"/>
      <c r="G52" s="6"/>
      <c r="H52" s="6"/>
      <c r="I52" s="6"/>
      <c r="J52" s="6"/>
      <c r="K52" s="6"/>
      <c r="L52" s="6"/>
      <c r="M52" s="6"/>
    </row>
    <row r="54" spans="1:13" ht="12.75">
      <c r="B54" s="8" t="s">
        <v>55</v>
      </c>
      <c r="D54" s="30">
        <v>10</v>
      </c>
      <c r="E54" s="49">
        <f t="shared" ref="E54:M54" si="0">D54+10</f>
        <v>20</v>
      </c>
      <c r="F54" s="49">
        <f t="shared" si="0"/>
        <v>30</v>
      </c>
      <c r="G54" s="1">
        <f t="shared" si="0"/>
        <v>40</v>
      </c>
      <c r="H54" s="1">
        <f t="shared" si="0"/>
        <v>50</v>
      </c>
      <c r="I54" s="1">
        <f t="shared" si="0"/>
        <v>60</v>
      </c>
      <c r="J54" s="49">
        <f t="shared" si="0"/>
        <v>70</v>
      </c>
      <c r="K54" s="49">
        <f t="shared" si="0"/>
        <v>80</v>
      </c>
      <c r="L54" s="49">
        <f t="shared" si="0"/>
        <v>90</v>
      </c>
      <c r="M54" s="49">
        <f t="shared" si="0"/>
        <v>100</v>
      </c>
    </row>
    <row r="56" spans="1:13" ht="12.75">
      <c r="B56" s="8" t="s">
        <v>0</v>
      </c>
      <c r="D56" s="27">
        <f t="shared" ref="D56:M56" si="1">D54*$C$10</f>
        <v>4800</v>
      </c>
      <c r="E56" s="27">
        <f t="shared" si="1"/>
        <v>9600</v>
      </c>
      <c r="F56" s="27">
        <f t="shared" si="1"/>
        <v>14400</v>
      </c>
      <c r="G56" s="27">
        <f t="shared" si="1"/>
        <v>19200</v>
      </c>
      <c r="H56" s="27">
        <f t="shared" si="1"/>
        <v>24000</v>
      </c>
      <c r="I56" s="27">
        <f t="shared" si="1"/>
        <v>28800</v>
      </c>
      <c r="J56" s="27">
        <f t="shared" si="1"/>
        <v>33600</v>
      </c>
      <c r="K56" s="27">
        <f t="shared" si="1"/>
        <v>38400</v>
      </c>
      <c r="L56" s="27">
        <f t="shared" si="1"/>
        <v>43200</v>
      </c>
      <c r="M56" s="27">
        <f t="shared" si="1"/>
        <v>48000</v>
      </c>
    </row>
    <row r="57" spans="1:13" ht="12.75">
      <c r="D57" s="27"/>
      <c r="E57" s="27"/>
      <c r="F57" s="27"/>
      <c r="G57" s="27"/>
      <c r="H57" s="27"/>
      <c r="I57" s="27"/>
      <c r="J57" s="27"/>
      <c r="K57" s="27"/>
      <c r="L57" s="27"/>
      <c r="M57" s="27"/>
    </row>
    <row r="58" spans="1:13" ht="12.75">
      <c r="B58" s="31" t="s">
        <v>33</v>
      </c>
      <c r="C58" s="31"/>
      <c r="D58" s="32">
        <f t="shared" ref="D58:M58" si="2">D56*12</f>
        <v>57600</v>
      </c>
      <c r="E58" s="32">
        <f>E56*12</f>
        <v>115200</v>
      </c>
      <c r="F58" s="32">
        <f t="shared" si="2"/>
        <v>172800</v>
      </c>
      <c r="G58" s="32">
        <f t="shared" si="2"/>
        <v>230400</v>
      </c>
      <c r="H58" s="32">
        <f t="shared" si="2"/>
        <v>288000</v>
      </c>
      <c r="I58" s="32">
        <f t="shared" si="2"/>
        <v>345600</v>
      </c>
      <c r="J58" s="32">
        <f t="shared" si="2"/>
        <v>403200</v>
      </c>
      <c r="K58" s="32">
        <f t="shared" si="2"/>
        <v>460800</v>
      </c>
      <c r="L58" s="32">
        <f t="shared" si="2"/>
        <v>518400</v>
      </c>
      <c r="M58" s="32">
        <f t="shared" si="2"/>
        <v>576000</v>
      </c>
    </row>
    <row r="59" spans="1:13" ht="12.75">
      <c r="D59" s="27"/>
      <c r="E59" s="27"/>
      <c r="F59" s="27"/>
      <c r="G59" s="27"/>
      <c r="H59" s="27"/>
      <c r="I59" s="27"/>
      <c r="J59" s="27"/>
      <c r="K59" s="27"/>
      <c r="L59" s="27"/>
      <c r="M59" s="27"/>
    </row>
    <row r="60" spans="1:13" ht="12.75">
      <c r="A60" s="38">
        <f>(1-(C43+C44))</f>
        <v>0.47333333333333327</v>
      </c>
      <c r="B60" s="8" t="s">
        <v>4</v>
      </c>
      <c r="D60" s="27">
        <f t="shared" ref="D60:M60" si="3">D58*$A$60</f>
        <v>27263.999999999996</v>
      </c>
      <c r="E60" s="27">
        <f t="shared" si="3"/>
        <v>54527.999999999993</v>
      </c>
      <c r="F60" s="27">
        <f t="shared" si="3"/>
        <v>81791.999999999985</v>
      </c>
      <c r="G60" s="27">
        <f t="shared" si="3"/>
        <v>109055.99999999999</v>
      </c>
      <c r="H60" s="27">
        <f t="shared" si="3"/>
        <v>136319.99999999997</v>
      </c>
      <c r="I60" s="27">
        <f t="shared" si="3"/>
        <v>163583.99999999997</v>
      </c>
      <c r="J60" s="27">
        <f t="shared" si="3"/>
        <v>190847.99999999997</v>
      </c>
      <c r="K60" s="27">
        <f t="shared" si="3"/>
        <v>218111.99999999997</v>
      </c>
      <c r="L60" s="27">
        <f t="shared" si="3"/>
        <v>245375.99999999997</v>
      </c>
      <c r="M60" s="27">
        <f t="shared" si="3"/>
        <v>272639.99999999994</v>
      </c>
    </row>
    <row r="61" spans="1:13" ht="12.75">
      <c r="A61" s="47"/>
      <c r="B61" s="52" t="s">
        <v>1</v>
      </c>
      <c r="D61" s="27">
        <f>D58*0.0245</f>
        <v>1411.2</v>
      </c>
      <c r="E61" s="27">
        <f t="shared" ref="E61:M61" si="4">E58*0.0245</f>
        <v>2822.4</v>
      </c>
      <c r="F61" s="27">
        <f t="shared" si="4"/>
        <v>4233.6000000000004</v>
      </c>
      <c r="G61" s="27">
        <f t="shared" si="4"/>
        <v>5644.8</v>
      </c>
      <c r="H61" s="27">
        <f t="shared" si="4"/>
        <v>7056</v>
      </c>
      <c r="I61" s="27">
        <f t="shared" si="4"/>
        <v>8467.2000000000007</v>
      </c>
      <c r="J61" s="27">
        <f t="shared" si="4"/>
        <v>9878.4</v>
      </c>
      <c r="K61" s="27">
        <f t="shared" si="4"/>
        <v>11289.6</v>
      </c>
      <c r="L61" s="27">
        <f t="shared" si="4"/>
        <v>12700.800000000001</v>
      </c>
      <c r="M61" s="27">
        <f t="shared" si="4"/>
        <v>14112</v>
      </c>
    </row>
    <row r="62" spans="1:13" ht="12.75">
      <c r="B62" s="8" t="s">
        <v>56</v>
      </c>
      <c r="D62" s="27"/>
      <c r="E62" s="27"/>
      <c r="F62" s="27"/>
      <c r="G62" s="27"/>
      <c r="H62" s="27"/>
      <c r="I62" s="27"/>
      <c r="J62" s="27"/>
      <c r="K62" s="27"/>
      <c r="L62" s="27"/>
      <c r="M62" s="27"/>
    </row>
    <row r="63" spans="1:13" ht="12.75">
      <c r="B63" s="8" t="s">
        <v>57</v>
      </c>
      <c r="D63" s="27">
        <f>$C$15*12</f>
        <v>3600</v>
      </c>
      <c r="E63" s="27">
        <f t="shared" ref="E63:M63" si="5">$C$15*12</f>
        <v>3600</v>
      </c>
      <c r="F63" s="27">
        <f t="shared" si="5"/>
        <v>3600</v>
      </c>
      <c r="G63" s="27">
        <f t="shared" si="5"/>
        <v>3600</v>
      </c>
      <c r="H63" s="27">
        <f t="shared" si="5"/>
        <v>3600</v>
      </c>
      <c r="I63" s="27">
        <f t="shared" si="5"/>
        <v>3600</v>
      </c>
      <c r="J63" s="27">
        <f t="shared" si="5"/>
        <v>3600</v>
      </c>
      <c r="K63" s="27">
        <f t="shared" si="5"/>
        <v>3600</v>
      </c>
      <c r="L63" s="27">
        <f t="shared" si="5"/>
        <v>3600</v>
      </c>
      <c r="M63" s="27">
        <f t="shared" si="5"/>
        <v>3600</v>
      </c>
    </row>
    <row r="64" spans="1:13" ht="12.75" collapsed="1">
      <c r="B64" s="8" t="s">
        <v>58</v>
      </c>
      <c r="D64" s="27">
        <f t="shared" ref="D64:M64" si="6">$C$26*12</f>
        <v>1800</v>
      </c>
      <c r="E64" s="27">
        <f t="shared" si="6"/>
        <v>1800</v>
      </c>
      <c r="F64" s="27">
        <f t="shared" si="6"/>
        <v>1800</v>
      </c>
      <c r="G64" s="27">
        <f t="shared" si="6"/>
        <v>1800</v>
      </c>
      <c r="H64" s="27">
        <f t="shared" si="6"/>
        <v>1800</v>
      </c>
      <c r="I64" s="27">
        <f t="shared" si="6"/>
        <v>1800</v>
      </c>
      <c r="J64" s="27">
        <f t="shared" si="6"/>
        <v>1800</v>
      </c>
      <c r="K64" s="27">
        <f t="shared" si="6"/>
        <v>1800</v>
      </c>
      <c r="L64" s="27">
        <f t="shared" si="6"/>
        <v>1800</v>
      </c>
      <c r="M64" s="27">
        <f t="shared" si="6"/>
        <v>1800</v>
      </c>
    </row>
    <row r="65" spans="2:27" ht="12" hidden="1" outlineLevel="1">
      <c r="B65" s="8" t="s">
        <v>59</v>
      </c>
      <c r="D65" s="27">
        <f t="shared" ref="D65:M65" si="7">$C$17*12</f>
        <v>0</v>
      </c>
      <c r="E65" s="27">
        <f t="shared" si="7"/>
        <v>0</v>
      </c>
      <c r="F65" s="27">
        <f t="shared" si="7"/>
        <v>0</v>
      </c>
      <c r="G65" s="27">
        <f t="shared" si="7"/>
        <v>0</v>
      </c>
      <c r="H65" s="27">
        <f t="shared" si="7"/>
        <v>0</v>
      </c>
      <c r="I65" s="27">
        <f t="shared" si="7"/>
        <v>0</v>
      </c>
      <c r="J65" s="27">
        <f t="shared" si="7"/>
        <v>0</v>
      </c>
      <c r="K65" s="27">
        <f t="shared" si="7"/>
        <v>0</v>
      </c>
      <c r="L65" s="27">
        <f t="shared" si="7"/>
        <v>0</v>
      </c>
      <c r="M65" s="27">
        <f t="shared" si="7"/>
        <v>0</v>
      </c>
    </row>
    <row r="66" spans="2:27" ht="12.75">
      <c r="B66" s="8" t="s">
        <v>60</v>
      </c>
      <c r="D66" s="28">
        <f t="shared" ref="D66:M66" si="8">D58*$C$16+($C$33*12)</f>
        <v>3600</v>
      </c>
      <c r="E66" s="28">
        <f t="shared" si="8"/>
        <v>6480</v>
      </c>
      <c r="F66" s="28">
        <f t="shared" si="8"/>
        <v>9360</v>
      </c>
      <c r="G66" s="28">
        <f t="shared" si="8"/>
        <v>12240</v>
      </c>
      <c r="H66" s="28">
        <f t="shared" si="8"/>
        <v>15120</v>
      </c>
      <c r="I66" s="28">
        <f t="shared" si="8"/>
        <v>18000</v>
      </c>
      <c r="J66" s="28">
        <f t="shared" si="8"/>
        <v>20880</v>
      </c>
      <c r="K66" s="28">
        <f t="shared" si="8"/>
        <v>23760</v>
      </c>
      <c r="L66" s="28">
        <f t="shared" si="8"/>
        <v>26640</v>
      </c>
      <c r="M66" s="28">
        <f t="shared" si="8"/>
        <v>29520</v>
      </c>
    </row>
    <row r="67" spans="2:27" ht="12.75">
      <c r="B67" s="8" t="s">
        <v>61</v>
      </c>
      <c r="D67" s="27">
        <f t="shared" ref="D67:M67" si="9">SUM(D63:D66)</f>
        <v>9000</v>
      </c>
      <c r="E67" s="27">
        <f t="shared" si="9"/>
        <v>11880</v>
      </c>
      <c r="F67" s="27">
        <f t="shared" si="9"/>
        <v>14760</v>
      </c>
      <c r="G67" s="33">
        <f t="shared" si="9"/>
        <v>17640</v>
      </c>
      <c r="H67" s="33">
        <f t="shared" si="9"/>
        <v>20520</v>
      </c>
      <c r="I67" s="33">
        <f t="shared" si="9"/>
        <v>23400</v>
      </c>
      <c r="J67" s="27">
        <f t="shared" si="9"/>
        <v>26280</v>
      </c>
      <c r="K67" s="27">
        <f t="shared" si="9"/>
        <v>29160</v>
      </c>
      <c r="L67" s="27">
        <f t="shared" si="9"/>
        <v>32040</v>
      </c>
      <c r="M67" s="27">
        <f t="shared" si="9"/>
        <v>34920</v>
      </c>
    </row>
    <row r="68" spans="2:27" ht="12.75">
      <c r="D68" s="27"/>
      <c r="E68" s="27"/>
      <c r="F68" s="27"/>
      <c r="G68" s="27"/>
      <c r="H68" s="27"/>
      <c r="I68" s="27"/>
      <c r="J68" s="27"/>
      <c r="K68" s="27"/>
      <c r="L68" s="27"/>
      <c r="M68" s="27"/>
    </row>
    <row r="69" spans="2:27" ht="12.75">
      <c r="B69" s="24" t="s">
        <v>54</v>
      </c>
      <c r="C69" s="24"/>
      <c r="D69" s="34">
        <f>D60+D61-D67</f>
        <v>19675.199999999997</v>
      </c>
      <c r="E69" s="34">
        <f t="shared" ref="E69:M69" si="10">E60+E61-E67</f>
        <v>45470.399999999994</v>
      </c>
      <c r="F69" s="34">
        <f t="shared" si="10"/>
        <v>71265.599999999991</v>
      </c>
      <c r="G69" s="34">
        <f t="shared" si="10"/>
        <v>97060.799999999988</v>
      </c>
      <c r="H69" s="34">
        <f t="shared" si="10"/>
        <v>122855.99999999997</v>
      </c>
      <c r="I69" s="34">
        <f t="shared" si="10"/>
        <v>148651.19999999998</v>
      </c>
      <c r="J69" s="34">
        <f t="shared" si="10"/>
        <v>174446.39999999997</v>
      </c>
      <c r="K69" s="34">
        <f t="shared" si="10"/>
        <v>200241.59999999998</v>
      </c>
      <c r="L69" s="34">
        <f t="shared" si="10"/>
        <v>226036.79999999996</v>
      </c>
      <c r="M69" s="34">
        <f t="shared" si="10"/>
        <v>251831.99999999994</v>
      </c>
    </row>
    <row r="70" spans="2:27" ht="12.75">
      <c r="B70" s="35" t="s">
        <v>62</v>
      </c>
      <c r="D70" s="29">
        <f t="shared" ref="D70:M70" si="11">D69/D58</f>
        <v>0.34158333333333329</v>
      </c>
      <c r="E70" s="29">
        <f t="shared" si="11"/>
        <v>0.39470833333333327</v>
      </c>
      <c r="F70" s="29">
        <f t="shared" si="11"/>
        <v>0.4124166666666666</v>
      </c>
      <c r="G70" s="29">
        <f t="shared" si="11"/>
        <v>0.42127083333333326</v>
      </c>
      <c r="H70" s="29">
        <f t="shared" si="11"/>
        <v>0.42658333333333326</v>
      </c>
      <c r="I70" s="29">
        <f t="shared" si="11"/>
        <v>0.43012499999999992</v>
      </c>
      <c r="J70" s="29">
        <f t="shared" si="11"/>
        <v>0.43265476190476182</v>
      </c>
      <c r="K70" s="29">
        <f t="shared" si="11"/>
        <v>0.43455208333333328</v>
      </c>
      <c r="L70" s="29">
        <f t="shared" si="11"/>
        <v>0.43602777777777768</v>
      </c>
      <c r="M70" s="29">
        <f t="shared" si="11"/>
        <v>0.43720833333333325</v>
      </c>
    </row>
    <row r="71" spans="2:27" ht="12.75">
      <c r="B71" s="1"/>
      <c r="C71" s="39"/>
      <c r="D71" s="8"/>
    </row>
    <row r="72" spans="2:27" ht="12.75">
      <c r="B72" s="1"/>
      <c r="C72" s="39"/>
      <c r="D72" s="8"/>
    </row>
    <row r="73" spans="2:27" ht="12.75">
      <c r="B73" s="1"/>
      <c r="C73" s="39"/>
      <c r="D73" s="8"/>
    </row>
    <row r="74" spans="2:27" ht="12.75" collapsed="1">
      <c r="B74" s="1"/>
      <c r="C74" s="39"/>
      <c r="D74" s="8"/>
    </row>
    <row r="75" spans="2:27" ht="15.75" hidden="1" customHeight="1" outlineLevel="1">
      <c r="B75" s="8" t="s">
        <v>65</v>
      </c>
      <c r="C75" s="14">
        <v>0</v>
      </c>
    </row>
    <row r="76" spans="2:27" ht="12" hidden="1" outlineLevel="1">
      <c r="B76" s="55" t="s">
        <v>31</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row>
    <row r="77" spans="2:27" ht="12" hidden="1" outlineLevel="1">
      <c r="B77" s="6" t="s">
        <v>16</v>
      </c>
      <c r="C77" s="6"/>
      <c r="D77" s="6">
        <v>1</v>
      </c>
      <c r="E77" s="6">
        <f t="shared" ref="E77:AA77" si="12">D77+1</f>
        <v>2</v>
      </c>
      <c r="F77" s="6">
        <f t="shared" si="12"/>
        <v>3</v>
      </c>
      <c r="G77" s="6">
        <f t="shared" si="12"/>
        <v>4</v>
      </c>
      <c r="H77" s="6">
        <f t="shared" si="12"/>
        <v>5</v>
      </c>
      <c r="I77" s="6">
        <f t="shared" si="12"/>
        <v>6</v>
      </c>
      <c r="J77" s="6">
        <f t="shared" si="12"/>
        <v>7</v>
      </c>
      <c r="K77" s="6">
        <f t="shared" si="12"/>
        <v>8</v>
      </c>
      <c r="L77" s="6">
        <f t="shared" si="12"/>
        <v>9</v>
      </c>
      <c r="M77" s="6">
        <f t="shared" si="12"/>
        <v>10</v>
      </c>
      <c r="N77" s="6">
        <f t="shared" si="12"/>
        <v>11</v>
      </c>
      <c r="O77" s="6">
        <f t="shared" si="12"/>
        <v>12</v>
      </c>
      <c r="P77" s="6">
        <f t="shared" si="12"/>
        <v>13</v>
      </c>
      <c r="Q77" s="6">
        <f t="shared" si="12"/>
        <v>14</v>
      </c>
      <c r="R77" s="6">
        <f t="shared" si="12"/>
        <v>15</v>
      </c>
      <c r="S77" s="6">
        <f t="shared" si="12"/>
        <v>16</v>
      </c>
      <c r="T77" s="6">
        <f t="shared" si="12"/>
        <v>17</v>
      </c>
      <c r="U77" s="6">
        <f t="shared" si="12"/>
        <v>18</v>
      </c>
      <c r="V77" s="6">
        <f t="shared" si="12"/>
        <v>19</v>
      </c>
      <c r="W77" s="6">
        <f t="shared" si="12"/>
        <v>20</v>
      </c>
      <c r="X77" s="6">
        <f t="shared" si="12"/>
        <v>21</v>
      </c>
      <c r="Y77" s="6">
        <f t="shared" si="12"/>
        <v>22</v>
      </c>
      <c r="Z77" s="6">
        <f t="shared" si="12"/>
        <v>23</v>
      </c>
      <c r="AA77" s="6">
        <f t="shared" si="12"/>
        <v>24</v>
      </c>
    </row>
    <row r="78" spans="2:27" ht="15.75" hidden="1" customHeight="1" outlineLevel="1"/>
    <row r="79" spans="2:27" ht="12" hidden="1" outlineLevel="1">
      <c r="B79" s="8" t="s">
        <v>17</v>
      </c>
      <c r="D79" s="8">
        <v>0</v>
      </c>
      <c r="E79" s="49">
        <f t="shared" ref="E79:AA79" si="13">D81</f>
        <v>0</v>
      </c>
      <c r="F79" s="26">
        <f t="shared" si="13"/>
        <v>0</v>
      </c>
      <c r="G79" s="26">
        <f t="shared" si="13"/>
        <v>0</v>
      </c>
      <c r="H79" s="26">
        <f t="shared" si="13"/>
        <v>0</v>
      </c>
      <c r="I79" s="26">
        <f t="shared" si="13"/>
        <v>0</v>
      </c>
      <c r="J79" s="26">
        <f t="shared" si="13"/>
        <v>0</v>
      </c>
      <c r="K79" s="26">
        <f t="shared" si="13"/>
        <v>0</v>
      </c>
      <c r="L79" s="26">
        <f t="shared" si="13"/>
        <v>0</v>
      </c>
      <c r="M79" s="26">
        <f t="shared" si="13"/>
        <v>0</v>
      </c>
      <c r="N79" s="26">
        <f t="shared" si="13"/>
        <v>0</v>
      </c>
      <c r="O79" s="26">
        <f t="shared" si="13"/>
        <v>0</v>
      </c>
      <c r="P79" s="26">
        <f t="shared" si="13"/>
        <v>0</v>
      </c>
      <c r="Q79" s="26">
        <f t="shared" si="13"/>
        <v>0</v>
      </c>
      <c r="R79" s="26">
        <f t="shared" si="13"/>
        <v>0</v>
      </c>
      <c r="S79" s="26">
        <f t="shared" si="13"/>
        <v>0</v>
      </c>
      <c r="T79" s="26">
        <f t="shared" si="13"/>
        <v>0</v>
      </c>
      <c r="U79" s="26">
        <f t="shared" si="13"/>
        <v>0</v>
      </c>
      <c r="V79" s="26">
        <f t="shared" si="13"/>
        <v>0</v>
      </c>
      <c r="W79" s="26">
        <f t="shared" si="13"/>
        <v>0</v>
      </c>
      <c r="X79" s="26">
        <f t="shared" si="13"/>
        <v>0</v>
      </c>
      <c r="Y79" s="26">
        <f t="shared" si="13"/>
        <v>0</v>
      </c>
      <c r="Z79" s="26">
        <f t="shared" si="13"/>
        <v>0</v>
      </c>
      <c r="AA79" s="26">
        <f t="shared" si="13"/>
        <v>0</v>
      </c>
    </row>
    <row r="80" spans="2:27" ht="12" hidden="1" outlineLevel="1">
      <c r="B80" s="8" t="s">
        <v>18</v>
      </c>
      <c r="D80" s="49">
        <f>+$C$75</f>
        <v>0</v>
      </c>
      <c r="E80" s="49">
        <f t="shared" ref="E80:AA80" si="14">+$C$75</f>
        <v>0</v>
      </c>
      <c r="F80" s="49">
        <f t="shared" si="14"/>
        <v>0</v>
      </c>
      <c r="G80" s="49">
        <f t="shared" si="14"/>
        <v>0</v>
      </c>
      <c r="H80" s="49">
        <f t="shared" si="14"/>
        <v>0</v>
      </c>
      <c r="I80" s="49">
        <f t="shared" si="14"/>
        <v>0</v>
      </c>
      <c r="J80" s="49">
        <f t="shared" si="14"/>
        <v>0</v>
      </c>
      <c r="K80" s="49">
        <f t="shared" si="14"/>
        <v>0</v>
      </c>
      <c r="L80" s="49">
        <f t="shared" si="14"/>
        <v>0</v>
      </c>
      <c r="M80" s="49">
        <f t="shared" si="14"/>
        <v>0</v>
      </c>
      <c r="N80" s="49">
        <f t="shared" si="14"/>
        <v>0</v>
      </c>
      <c r="O80" s="49">
        <f t="shared" si="14"/>
        <v>0</v>
      </c>
      <c r="P80" s="49">
        <f t="shared" si="14"/>
        <v>0</v>
      </c>
      <c r="Q80" s="49">
        <f t="shared" si="14"/>
        <v>0</v>
      </c>
      <c r="R80" s="49">
        <f t="shared" si="14"/>
        <v>0</v>
      </c>
      <c r="S80" s="49">
        <f t="shared" si="14"/>
        <v>0</v>
      </c>
      <c r="T80" s="49">
        <f t="shared" si="14"/>
        <v>0</v>
      </c>
      <c r="U80" s="49">
        <f t="shared" si="14"/>
        <v>0</v>
      </c>
      <c r="V80" s="49">
        <f t="shared" si="14"/>
        <v>0</v>
      </c>
      <c r="W80" s="49">
        <f t="shared" si="14"/>
        <v>0</v>
      </c>
      <c r="X80" s="49">
        <f t="shared" si="14"/>
        <v>0</v>
      </c>
      <c r="Y80" s="49">
        <f t="shared" si="14"/>
        <v>0</v>
      </c>
      <c r="Z80" s="49">
        <f t="shared" si="14"/>
        <v>0</v>
      </c>
      <c r="AA80" s="49">
        <f t="shared" si="14"/>
        <v>0</v>
      </c>
    </row>
    <row r="81" spans="1:28" ht="12" hidden="1" outlineLevel="1">
      <c r="B81" s="8" t="s">
        <v>19</v>
      </c>
      <c r="D81" s="49">
        <f t="shared" ref="D81:AA81" si="15">SUM(D79:D80)</f>
        <v>0</v>
      </c>
      <c r="E81" s="26">
        <f t="shared" si="15"/>
        <v>0</v>
      </c>
      <c r="F81" s="26">
        <f t="shared" si="15"/>
        <v>0</v>
      </c>
      <c r="G81" s="26">
        <f t="shared" si="15"/>
        <v>0</v>
      </c>
      <c r="H81" s="26">
        <f t="shared" si="15"/>
        <v>0</v>
      </c>
      <c r="I81" s="26">
        <f t="shared" si="15"/>
        <v>0</v>
      </c>
      <c r="J81" s="26">
        <f t="shared" si="15"/>
        <v>0</v>
      </c>
      <c r="K81" s="26">
        <f t="shared" si="15"/>
        <v>0</v>
      </c>
      <c r="L81" s="26">
        <f t="shared" si="15"/>
        <v>0</v>
      </c>
      <c r="M81" s="26">
        <f t="shared" si="15"/>
        <v>0</v>
      </c>
      <c r="N81" s="26">
        <f t="shared" si="15"/>
        <v>0</v>
      </c>
      <c r="O81" s="26">
        <f t="shared" si="15"/>
        <v>0</v>
      </c>
      <c r="P81" s="26">
        <f t="shared" si="15"/>
        <v>0</v>
      </c>
      <c r="Q81" s="26">
        <f t="shared" si="15"/>
        <v>0</v>
      </c>
      <c r="R81" s="26">
        <f t="shared" si="15"/>
        <v>0</v>
      </c>
      <c r="S81" s="26">
        <f t="shared" si="15"/>
        <v>0</v>
      </c>
      <c r="T81" s="26">
        <f t="shared" si="15"/>
        <v>0</v>
      </c>
      <c r="U81" s="26">
        <f t="shared" si="15"/>
        <v>0</v>
      </c>
      <c r="V81" s="26">
        <f t="shared" si="15"/>
        <v>0</v>
      </c>
      <c r="W81" s="26">
        <f t="shared" si="15"/>
        <v>0</v>
      </c>
      <c r="X81" s="26">
        <f t="shared" si="15"/>
        <v>0</v>
      </c>
      <c r="Y81" s="26">
        <f t="shared" si="15"/>
        <v>0</v>
      </c>
      <c r="Z81" s="26">
        <f t="shared" si="15"/>
        <v>0</v>
      </c>
      <c r="AA81" s="26">
        <f t="shared" si="15"/>
        <v>0</v>
      </c>
    </row>
    <row r="82" spans="1:28" ht="15.75" hidden="1" customHeight="1" outlineLevel="1"/>
    <row r="83" spans="1:28" ht="12" hidden="1" outlineLevel="1">
      <c r="A83" s="27"/>
      <c r="B83" s="27" t="s">
        <v>20</v>
      </c>
      <c r="C83" s="27"/>
      <c r="D83" s="27">
        <f t="shared" ref="D83:AA83" si="16">AVERAGE(D79,D81)*$C$10</f>
        <v>0</v>
      </c>
      <c r="E83" s="27">
        <f t="shared" si="16"/>
        <v>0</v>
      </c>
      <c r="F83" s="27">
        <f t="shared" si="16"/>
        <v>0</v>
      </c>
      <c r="G83" s="27">
        <f t="shared" si="16"/>
        <v>0</v>
      </c>
      <c r="H83" s="27">
        <f t="shared" si="16"/>
        <v>0</v>
      </c>
      <c r="I83" s="27">
        <f t="shared" si="16"/>
        <v>0</v>
      </c>
      <c r="J83" s="27">
        <f t="shared" si="16"/>
        <v>0</v>
      </c>
      <c r="K83" s="27">
        <f t="shared" si="16"/>
        <v>0</v>
      </c>
      <c r="L83" s="27">
        <f t="shared" si="16"/>
        <v>0</v>
      </c>
      <c r="M83" s="27">
        <f t="shared" si="16"/>
        <v>0</v>
      </c>
      <c r="N83" s="27">
        <f t="shared" si="16"/>
        <v>0</v>
      </c>
      <c r="O83" s="27">
        <f t="shared" si="16"/>
        <v>0</v>
      </c>
      <c r="P83" s="27">
        <f t="shared" si="16"/>
        <v>0</v>
      </c>
      <c r="Q83" s="27">
        <f t="shared" si="16"/>
        <v>0</v>
      </c>
      <c r="R83" s="27">
        <f t="shared" si="16"/>
        <v>0</v>
      </c>
      <c r="S83" s="27">
        <f t="shared" si="16"/>
        <v>0</v>
      </c>
      <c r="T83" s="27">
        <f t="shared" si="16"/>
        <v>0</v>
      </c>
      <c r="U83" s="27">
        <f t="shared" si="16"/>
        <v>0</v>
      </c>
      <c r="V83" s="27">
        <f t="shared" si="16"/>
        <v>0</v>
      </c>
      <c r="W83" s="27">
        <f t="shared" si="16"/>
        <v>0</v>
      </c>
      <c r="X83" s="27">
        <f t="shared" si="16"/>
        <v>0</v>
      </c>
      <c r="Y83" s="27">
        <f t="shared" si="16"/>
        <v>0</v>
      </c>
      <c r="Z83" s="27">
        <f t="shared" si="16"/>
        <v>0</v>
      </c>
      <c r="AA83" s="27">
        <f t="shared" si="16"/>
        <v>0</v>
      </c>
      <c r="AB83" s="27"/>
    </row>
    <row r="84" spans="1:28" ht="12" hidden="1" outlineLevel="1">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row>
    <row r="85" spans="1:28" ht="12" hidden="1" outlineLevel="1">
      <c r="A85" s="27"/>
      <c r="B85" s="27" t="s">
        <v>21</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row>
    <row r="86" spans="1:28" ht="12" hidden="1" outlineLevel="1">
      <c r="A86" s="27"/>
      <c r="B86" s="27" t="s">
        <v>22</v>
      </c>
      <c r="C86" s="27"/>
      <c r="D86" s="27">
        <f t="shared" ref="D86:AA86" si="17">D83*$C$13</f>
        <v>0</v>
      </c>
      <c r="E86" s="27">
        <f t="shared" si="17"/>
        <v>0</v>
      </c>
      <c r="F86" s="27">
        <f t="shared" si="17"/>
        <v>0</v>
      </c>
      <c r="G86" s="27">
        <f t="shared" si="17"/>
        <v>0</v>
      </c>
      <c r="H86" s="27">
        <f t="shared" si="17"/>
        <v>0</v>
      </c>
      <c r="I86" s="27">
        <f t="shared" si="17"/>
        <v>0</v>
      </c>
      <c r="J86" s="27">
        <f t="shared" si="17"/>
        <v>0</v>
      </c>
      <c r="K86" s="27">
        <f t="shared" si="17"/>
        <v>0</v>
      </c>
      <c r="L86" s="27">
        <f t="shared" si="17"/>
        <v>0</v>
      </c>
      <c r="M86" s="27">
        <f t="shared" si="17"/>
        <v>0</v>
      </c>
      <c r="N86" s="27">
        <f t="shared" si="17"/>
        <v>0</v>
      </c>
      <c r="O86" s="27">
        <f t="shared" si="17"/>
        <v>0</v>
      </c>
      <c r="P86" s="27">
        <f t="shared" si="17"/>
        <v>0</v>
      </c>
      <c r="Q86" s="27">
        <f t="shared" si="17"/>
        <v>0</v>
      </c>
      <c r="R86" s="27">
        <f t="shared" si="17"/>
        <v>0</v>
      </c>
      <c r="S86" s="27">
        <f t="shared" si="17"/>
        <v>0</v>
      </c>
      <c r="T86" s="27">
        <f t="shared" si="17"/>
        <v>0</v>
      </c>
      <c r="U86" s="27">
        <f t="shared" si="17"/>
        <v>0</v>
      </c>
      <c r="V86" s="27">
        <f t="shared" si="17"/>
        <v>0</v>
      </c>
      <c r="W86" s="27">
        <f t="shared" si="17"/>
        <v>0</v>
      </c>
      <c r="X86" s="27">
        <f t="shared" si="17"/>
        <v>0</v>
      </c>
      <c r="Y86" s="27">
        <f t="shared" si="17"/>
        <v>0</v>
      </c>
      <c r="Z86" s="27">
        <f t="shared" si="17"/>
        <v>0</v>
      </c>
      <c r="AA86" s="27">
        <f t="shared" si="17"/>
        <v>0</v>
      </c>
      <c r="AB86" s="27"/>
    </row>
    <row r="87" spans="1:28" ht="12" hidden="1" outlineLevel="1">
      <c r="A87" s="27"/>
      <c r="B87" s="28" t="s">
        <v>23</v>
      </c>
      <c r="C87" s="28"/>
      <c r="D87" s="28">
        <f t="shared" ref="D87:AA87" si="18">D83*$C$22</f>
        <v>0</v>
      </c>
      <c r="E87" s="28">
        <f t="shared" si="18"/>
        <v>0</v>
      </c>
      <c r="F87" s="28">
        <f t="shared" si="18"/>
        <v>0</v>
      </c>
      <c r="G87" s="28">
        <f t="shared" si="18"/>
        <v>0</v>
      </c>
      <c r="H87" s="28">
        <f t="shared" si="18"/>
        <v>0</v>
      </c>
      <c r="I87" s="28">
        <f t="shared" si="18"/>
        <v>0</v>
      </c>
      <c r="J87" s="28">
        <f t="shared" si="18"/>
        <v>0</v>
      </c>
      <c r="K87" s="28">
        <f t="shared" si="18"/>
        <v>0</v>
      </c>
      <c r="L87" s="28">
        <f t="shared" si="18"/>
        <v>0</v>
      </c>
      <c r="M87" s="28">
        <f t="shared" si="18"/>
        <v>0</v>
      </c>
      <c r="N87" s="28">
        <f t="shared" si="18"/>
        <v>0</v>
      </c>
      <c r="O87" s="28">
        <f t="shared" si="18"/>
        <v>0</v>
      </c>
      <c r="P87" s="28">
        <f t="shared" si="18"/>
        <v>0</v>
      </c>
      <c r="Q87" s="28">
        <f t="shared" si="18"/>
        <v>0</v>
      </c>
      <c r="R87" s="28">
        <f t="shared" si="18"/>
        <v>0</v>
      </c>
      <c r="S87" s="28">
        <f t="shared" si="18"/>
        <v>0</v>
      </c>
      <c r="T87" s="28">
        <f t="shared" si="18"/>
        <v>0</v>
      </c>
      <c r="U87" s="28">
        <f t="shared" si="18"/>
        <v>0</v>
      </c>
      <c r="V87" s="28">
        <f t="shared" si="18"/>
        <v>0</v>
      </c>
      <c r="W87" s="28">
        <f t="shared" si="18"/>
        <v>0</v>
      </c>
      <c r="X87" s="28">
        <f t="shared" si="18"/>
        <v>0</v>
      </c>
      <c r="Y87" s="28">
        <f t="shared" si="18"/>
        <v>0</v>
      </c>
      <c r="Z87" s="28">
        <f t="shared" si="18"/>
        <v>0</v>
      </c>
      <c r="AA87" s="28">
        <f t="shared" si="18"/>
        <v>0</v>
      </c>
      <c r="AB87" s="27"/>
    </row>
    <row r="88" spans="1:28" ht="12" hidden="1" outlineLevel="1">
      <c r="A88" s="27"/>
      <c r="B88" s="27" t="s">
        <v>24</v>
      </c>
      <c r="C88" s="27"/>
      <c r="D88" s="27">
        <f t="shared" ref="D88:AA88" si="19">SUM(D86:D87)</f>
        <v>0</v>
      </c>
      <c r="E88" s="27">
        <f t="shared" si="19"/>
        <v>0</v>
      </c>
      <c r="F88" s="27">
        <f t="shared" si="19"/>
        <v>0</v>
      </c>
      <c r="G88" s="27">
        <f t="shared" si="19"/>
        <v>0</v>
      </c>
      <c r="H88" s="27">
        <f t="shared" si="19"/>
        <v>0</v>
      </c>
      <c r="I88" s="27">
        <f t="shared" si="19"/>
        <v>0</v>
      </c>
      <c r="J88" s="27">
        <f t="shared" si="19"/>
        <v>0</v>
      </c>
      <c r="K88" s="27">
        <f t="shared" si="19"/>
        <v>0</v>
      </c>
      <c r="L88" s="27">
        <f t="shared" si="19"/>
        <v>0</v>
      </c>
      <c r="M88" s="27">
        <f t="shared" si="19"/>
        <v>0</v>
      </c>
      <c r="N88" s="27">
        <f t="shared" si="19"/>
        <v>0</v>
      </c>
      <c r="O88" s="27">
        <f t="shared" si="19"/>
        <v>0</v>
      </c>
      <c r="P88" s="27">
        <f t="shared" si="19"/>
        <v>0</v>
      </c>
      <c r="Q88" s="27">
        <f t="shared" si="19"/>
        <v>0</v>
      </c>
      <c r="R88" s="27">
        <f t="shared" si="19"/>
        <v>0</v>
      </c>
      <c r="S88" s="27">
        <f t="shared" si="19"/>
        <v>0</v>
      </c>
      <c r="T88" s="27">
        <f t="shared" si="19"/>
        <v>0</v>
      </c>
      <c r="U88" s="27">
        <f t="shared" si="19"/>
        <v>0</v>
      </c>
      <c r="V88" s="27">
        <f t="shared" si="19"/>
        <v>0</v>
      </c>
      <c r="W88" s="27">
        <f t="shared" si="19"/>
        <v>0</v>
      </c>
      <c r="X88" s="27">
        <f t="shared" si="19"/>
        <v>0</v>
      </c>
      <c r="Y88" s="27">
        <f t="shared" si="19"/>
        <v>0</v>
      </c>
      <c r="Z88" s="27">
        <f t="shared" si="19"/>
        <v>0</v>
      </c>
      <c r="AA88" s="27">
        <f t="shared" si="19"/>
        <v>0</v>
      </c>
      <c r="AB88" s="27"/>
    </row>
    <row r="89" spans="1:28" ht="12" hidden="1" outlineLevel="1">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row>
    <row r="90" spans="1:28" ht="12" hidden="1" outlineLevel="1">
      <c r="A90" s="27"/>
      <c r="B90" s="27" t="s">
        <v>25</v>
      </c>
      <c r="C90" s="27"/>
      <c r="D90" s="27">
        <f t="shared" ref="D90:AA90" si="20">D83-D88</f>
        <v>0</v>
      </c>
      <c r="E90" s="27">
        <f t="shared" si="20"/>
        <v>0</v>
      </c>
      <c r="F90" s="27">
        <f t="shared" si="20"/>
        <v>0</v>
      </c>
      <c r="G90" s="27">
        <f t="shared" si="20"/>
        <v>0</v>
      </c>
      <c r="H90" s="27">
        <f t="shared" si="20"/>
        <v>0</v>
      </c>
      <c r="I90" s="27">
        <f t="shared" si="20"/>
        <v>0</v>
      </c>
      <c r="J90" s="27">
        <f t="shared" si="20"/>
        <v>0</v>
      </c>
      <c r="K90" s="27">
        <f t="shared" si="20"/>
        <v>0</v>
      </c>
      <c r="L90" s="27">
        <f t="shared" si="20"/>
        <v>0</v>
      </c>
      <c r="M90" s="27">
        <f t="shared" si="20"/>
        <v>0</v>
      </c>
      <c r="N90" s="27">
        <f t="shared" si="20"/>
        <v>0</v>
      </c>
      <c r="O90" s="27">
        <f t="shared" si="20"/>
        <v>0</v>
      </c>
      <c r="P90" s="27">
        <f t="shared" si="20"/>
        <v>0</v>
      </c>
      <c r="Q90" s="27">
        <f t="shared" si="20"/>
        <v>0</v>
      </c>
      <c r="R90" s="27">
        <f t="shared" si="20"/>
        <v>0</v>
      </c>
      <c r="S90" s="27">
        <f t="shared" si="20"/>
        <v>0</v>
      </c>
      <c r="T90" s="27">
        <f t="shared" si="20"/>
        <v>0</v>
      </c>
      <c r="U90" s="27">
        <f t="shared" si="20"/>
        <v>0</v>
      </c>
      <c r="V90" s="27">
        <f t="shared" si="20"/>
        <v>0</v>
      </c>
      <c r="W90" s="27">
        <f t="shared" si="20"/>
        <v>0</v>
      </c>
      <c r="X90" s="27">
        <f t="shared" si="20"/>
        <v>0</v>
      </c>
      <c r="Y90" s="27">
        <f t="shared" si="20"/>
        <v>0</v>
      </c>
      <c r="Z90" s="27">
        <f t="shared" si="20"/>
        <v>0</v>
      </c>
      <c r="AA90" s="27">
        <f t="shared" si="20"/>
        <v>0</v>
      </c>
      <c r="AB90" s="27"/>
    </row>
    <row r="91" spans="1:28" ht="12" hidden="1" outlineLevel="1">
      <c r="B91" s="8" t="s">
        <v>26</v>
      </c>
      <c r="D91" s="29" t="e">
        <f t="shared" ref="D91:AA91" si="21">D90/D83</f>
        <v>#DIV/0!</v>
      </c>
      <c r="E91" s="29" t="e">
        <f t="shared" si="21"/>
        <v>#DIV/0!</v>
      </c>
      <c r="F91" s="29" t="e">
        <f t="shared" si="21"/>
        <v>#DIV/0!</v>
      </c>
      <c r="G91" s="29" t="e">
        <f t="shared" si="21"/>
        <v>#DIV/0!</v>
      </c>
      <c r="H91" s="29" t="e">
        <f t="shared" si="21"/>
        <v>#DIV/0!</v>
      </c>
      <c r="I91" s="29" t="e">
        <f t="shared" si="21"/>
        <v>#DIV/0!</v>
      </c>
      <c r="J91" s="29" t="e">
        <f t="shared" si="21"/>
        <v>#DIV/0!</v>
      </c>
      <c r="K91" s="29" t="e">
        <f t="shared" si="21"/>
        <v>#DIV/0!</v>
      </c>
      <c r="L91" s="29" t="e">
        <f t="shared" si="21"/>
        <v>#DIV/0!</v>
      </c>
      <c r="M91" s="29" t="e">
        <f t="shared" si="21"/>
        <v>#DIV/0!</v>
      </c>
      <c r="N91" s="29" t="e">
        <f t="shared" si="21"/>
        <v>#DIV/0!</v>
      </c>
      <c r="O91" s="29" t="e">
        <f t="shared" si="21"/>
        <v>#DIV/0!</v>
      </c>
      <c r="P91" s="29" t="e">
        <f t="shared" si="21"/>
        <v>#DIV/0!</v>
      </c>
      <c r="Q91" s="29" t="e">
        <f t="shared" si="21"/>
        <v>#DIV/0!</v>
      </c>
      <c r="R91" s="29" t="e">
        <f t="shared" si="21"/>
        <v>#DIV/0!</v>
      </c>
      <c r="S91" s="29" t="e">
        <f t="shared" si="21"/>
        <v>#DIV/0!</v>
      </c>
      <c r="T91" s="29" t="e">
        <f t="shared" si="21"/>
        <v>#DIV/0!</v>
      </c>
      <c r="U91" s="29" t="e">
        <f t="shared" si="21"/>
        <v>#DIV/0!</v>
      </c>
      <c r="V91" s="29" t="e">
        <f t="shared" si="21"/>
        <v>#DIV/0!</v>
      </c>
      <c r="W91" s="29" t="e">
        <f t="shared" si="21"/>
        <v>#DIV/0!</v>
      </c>
      <c r="X91" s="29" t="e">
        <f t="shared" si="21"/>
        <v>#DIV/0!</v>
      </c>
      <c r="Y91" s="29" t="e">
        <f t="shared" si="21"/>
        <v>#DIV/0!</v>
      </c>
      <c r="Z91" s="29" t="e">
        <f t="shared" si="21"/>
        <v>#DIV/0!</v>
      </c>
      <c r="AA91" s="29" t="e">
        <f t="shared" si="21"/>
        <v>#DIV/0!</v>
      </c>
    </row>
    <row r="92" spans="1:28" ht="12" hidden="1" outlineLevel="1">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row>
    <row r="93" spans="1:28" ht="12" hidden="1" outlineLevel="1">
      <c r="A93" s="27"/>
      <c r="B93" s="27" t="s">
        <v>27</v>
      </c>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row>
    <row r="94" spans="1:28" ht="12" hidden="1" outlineLevel="1">
      <c r="A94" s="27"/>
      <c r="B94" s="27" t="s">
        <v>28</v>
      </c>
      <c r="C94" s="27"/>
      <c r="D94" s="27">
        <f t="shared" ref="D94:AA94" si="22">$C$15</f>
        <v>300</v>
      </c>
      <c r="E94" s="27">
        <f t="shared" si="22"/>
        <v>300</v>
      </c>
      <c r="F94" s="27">
        <f t="shared" si="22"/>
        <v>300</v>
      </c>
      <c r="G94" s="27">
        <f t="shared" si="22"/>
        <v>300</v>
      </c>
      <c r="H94" s="27">
        <f t="shared" si="22"/>
        <v>300</v>
      </c>
      <c r="I94" s="27">
        <f t="shared" si="22"/>
        <v>300</v>
      </c>
      <c r="J94" s="27">
        <f t="shared" si="22"/>
        <v>300</v>
      </c>
      <c r="K94" s="27">
        <f t="shared" si="22"/>
        <v>300</v>
      </c>
      <c r="L94" s="27">
        <f t="shared" si="22"/>
        <v>300</v>
      </c>
      <c r="M94" s="27">
        <f t="shared" si="22"/>
        <v>300</v>
      </c>
      <c r="N94" s="27">
        <f t="shared" si="22"/>
        <v>300</v>
      </c>
      <c r="O94" s="27">
        <f t="shared" si="22"/>
        <v>300</v>
      </c>
      <c r="P94" s="27">
        <f t="shared" si="22"/>
        <v>300</v>
      </c>
      <c r="Q94" s="27">
        <f t="shared" si="22"/>
        <v>300</v>
      </c>
      <c r="R94" s="27">
        <f t="shared" si="22"/>
        <v>300</v>
      </c>
      <c r="S94" s="27">
        <f t="shared" si="22"/>
        <v>300</v>
      </c>
      <c r="T94" s="27">
        <f t="shared" si="22"/>
        <v>300</v>
      </c>
      <c r="U94" s="27">
        <f t="shared" si="22"/>
        <v>300</v>
      </c>
      <c r="V94" s="27">
        <f t="shared" si="22"/>
        <v>300</v>
      </c>
      <c r="W94" s="27">
        <f t="shared" si="22"/>
        <v>300</v>
      </c>
      <c r="X94" s="27">
        <f t="shared" si="22"/>
        <v>300</v>
      </c>
      <c r="Y94" s="27">
        <f t="shared" si="22"/>
        <v>300</v>
      </c>
      <c r="Z94" s="27">
        <f t="shared" si="22"/>
        <v>300</v>
      </c>
      <c r="AA94" s="27">
        <f t="shared" si="22"/>
        <v>300</v>
      </c>
      <c r="AB94" s="27"/>
    </row>
    <row r="95" spans="1:28" ht="12" hidden="1" outlineLevel="1">
      <c r="A95" s="27"/>
      <c r="B95" s="27" t="s">
        <v>29</v>
      </c>
      <c r="C95" s="27"/>
      <c r="D95" s="27">
        <f t="shared" ref="D95:AA95" si="23">$C$26</f>
        <v>150</v>
      </c>
      <c r="E95" s="27">
        <f t="shared" si="23"/>
        <v>150</v>
      </c>
      <c r="F95" s="27">
        <f t="shared" si="23"/>
        <v>150</v>
      </c>
      <c r="G95" s="27">
        <f t="shared" si="23"/>
        <v>150</v>
      </c>
      <c r="H95" s="27">
        <f t="shared" si="23"/>
        <v>150</v>
      </c>
      <c r="I95" s="27">
        <f t="shared" si="23"/>
        <v>150</v>
      </c>
      <c r="J95" s="27">
        <f t="shared" si="23"/>
        <v>150</v>
      </c>
      <c r="K95" s="27">
        <f t="shared" si="23"/>
        <v>150</v>
      </c>
      <c r="L95" s="27">
        <f t="shared" si="23"/>
        <v>150</v>
      </c>
      <c r="M95" s="27">
        <f t="shared" si="23"/>
        <v>150</v>
      </c>
      <c r="N95" s="27">
        <f t="shared" si="23"/>
        <v>150</v>
      </c>
      <c r="O95" s="27">
        <f t="shared" si="23"/>
        <v>150</v>
      </c>
      <c r="P95" s="27">
        <f t="shared" si="23"/>
        <v>150</v>
      </c>
      <c r="Q95" s="27">
        <f t="shared" si="23"/>
        <v>150</v>
      </c>
      <c r="R95" s="27">
        <f t="shared" si="23"/>
        <v>150</v>
      </c>
      <c r="S95" s="27">
        <f t="shared" si="23"/>
        <v>150</v>
      </c>
      <c r="T95" s="27">
        <f t="shared" si="23"/>
        <v>150</v>
      </c>
      <c r="U95" s="27">
        <f t="shared" si="23"/>
        <v>150</v>
      </c>
      <c r="V95" s="27">
        <f t="shared" si="23"/>
        <v>150</v>
      </c>
      <c r="W95" s="27">
        <f t="shared" si="23"/>
        <v>150</v>
      </c>
      <c r="X95" s="27">
        <f t="shared" si="23"/>
        <v>150</v>
      </c>
      <c r="Y95" s="27">
        <f t="shared" si="23"/>
        <v>150</v>
      </c>
      <c r="Z95" s="27">
        <f t="shared" si="23"/>
        <v>150</v>
      </c>
      <c r="AA95" s="27">
        <f t="shared" si="23"/>
        <v>150</v>
      </c>
      <c r="AB95" s="27"/>
    </row>
    <row r="96" spans="1:28" ht="12" hidden="1" outlineLevel="1">
      <c r="A96" s="27"/>
      <c r="B96" s="27" t="s">
        <v>78</v>
      </c>
      <c r="C96" s="27"/>
      <c r="D96" s="27">
        <f t="shared" ref="D96:AA96" si="24">$C$17</f>
        <v>0</v>
      </c>
      <c r="E96" s="27">
        <f t="shared" si="24"/>
        <v>0</v>
      </c>
      <c r="F96" s="27">
        <f t="shared" si="24"/>
        <v>0</v>
      </c>
      <c r="G96" s="27">
        <f t="shared" si="24"/>
        <v>0</v>
      </c>
      <c r="H96" s="27">
        <f t="shared" si="24"/>
        <v>0</v>
      </c>
      <c r="I96" s="27">
        <f t="shared" si="24"/>
        <v>0</v>
      </c>
      <c r="J96" s="27">
        <f t="shared" si="24"/>
        <v>0</v>
      </c>
      <c r="K96" s="27">
        <f t="shared" si="24"/>
        <v>0</v>
      </c>
      <c r="L96" s="27">
        <f t="shared" si="24"/>
        <v>0</v>
      </c>
      <c r="M96" s="27">
        <f t="shared" si="24"/>
        <v>0</v>
      </c>
      <c r="N96" s="27">
        <f t="shared" si="24"/>
        <v>0</v>
      </c>
      <c r="O96" s="27">
        <f t="shared" si="24"/>
        <v>0</v>
      </c>
      <c r="P96" s="27">
        <f t="shared" si="24"/>
        <v>0</v>
      </c>
      <c r="Q96" s="27">
        <f t="shared" si="24"/>
        <v>0</v>
      </c>
      <c r="R96" s="27">
        <f t="shared" si="24"/>
        <v>0</v>
      </c>
      <c r="S96" s="27">
        <f t="shared" si="24"/>
        <v>0</v>
      </c>
      <c r="T96" s="27">
        <f t="shared" si="24"/>
        <v>0</v>
      </c>
      <c r="U96" s="27">
        <f t="shared" si="24"/>
        <v>0</v>
      </c>
      <c r="V96" s="27">
        <f t="shared" si="24"/>
        <v>0</v>
      </c>
      <c r="W96" s="27">
        <f t="shared" si="24"/>
        <v>0</v>
      </c>
      <c r="X96" s="27">
        <f t="shared" si="24"/>
        <v>0</v>
      </c>
      <c r="Y96" s="27">
        <f t="shared" si="24"/>
        <v>0</v>
      </c>
      <c r="Z96" s="27">
        <f t="shared" si="24"/>
        <v>0</v>
      </c>
      <c r="AA96" s="27">
        <f t="shared" si="24"/>
        <v>0</v>
      </c>
      <c r="AB96" s="27"/>
    </row>
    <row r="97" spans="1:28" ht="12" hidden="1" outlineLevel="1">
      <c r="A97" s="27"/>
      <c r="B97" s="28" t="s">
        <v>30</v>
      </c>
      <c r="C97" s="28"/>
      <c r="D97" s="28">
        <f t="shared" ref="D97:AA97" si="25">D83*$C$16</f>
        <v>0</v>
      </c>
      <c r="E97" s="28">
        <f t="shared" si="25"/>
        <v>0</v>
      </c>
      <c r="F97" s="28">
        <f t="shared" si="25"/>
        <v>0</v>
      </c>
      <c r="G97" s="28">
        <f t="shared" si="25"/>
        <v>0</v>
      </c>
      <c r="H97" s="28">
        <f t="shared" si="25"/>
        <v>0</v>
      </c>
      <c r="I97" s="28">
        <f t="shared" si="25"/>
        <v>0</v>
      </c>
      <c r="J97" s="28">
        <f t="shared" si="25"/>
        <v>0</v>
      </c>
      <c r="K97" s="28">
        <f t="shared" si="25"/>
        <v>0</v>
      </c>
      <c r="L97" s="28">
        <f t="shared" si="25"/>
        <v>0</v>
      </c>
      <c r="M97" s="28">
        <f t="shared" si="25"/>
        <v>0</v>
      </c>
      <c r="N97" s="28">
        <f t="shared" si="25"/>
        <v>0</v>
      </c>
      <c r="O97" s="28">
        <f t="shared" si="25"/>
        <v>0</v>
      </c>
      <c r="P97" s="28">
        <f t="shared" si="25"/>
        <v>0</v>
      </c>
      <c r="Q97" s="28">
        <f t="shared" si="25"/>
        <v>0</v>
      </c>
      <c r="R97" s="28">
        <f t="shared" si="25"/>
        <v>0</v>
      </c>
      <c r="S97" s="28">
        <f t="shared" si="25"/>
        <v>0</v>
      </c>
      <c r="T97" s="28">
        <f t="shared" si="25"/>
        <v>0</v>
      </c>
      <c r="U97" s="28">
        <f t="shared" si="25"/>
        <v>0</v>
      </c>
      <c r="V97" s="28">
        <f t="shared" si="25"/>
        <v>0</v>
      </c>
      <c r="W97" s="28">
        <f t="shared" si="25"/>
        <v>0</v>
      </c>
      <c r="X97" s="28">
        <f t="shared" si="25"/>
        <v>0</v>
      </c>
      <c r="Y97" s="28">
        <f t="shared" si="25"/>
        <v>0</v>
      </c>
      <c r="Z97" s="28">
        <f t="shared" si="25"/>
        <v>0</v>
      </c>
      <c r="AA97" s="28">
        <f t="shared" si="25"/>
        <v>0</v>
      </c>
      <c r="AB97" s="27"/>
    </row>
    <row r="98" spans="1:28" ht="12" hidden="1" outlineLevel="1">
      <c r="A98" s="27"/>
      <c r="B98" s="27" t="s">
        <v>53</v>
      </c>
      <c r="C98" s="27"/>
      <c r="D98" s="27">
        <f t="shared" ref="D98:AA98" si="26">SUM(D94:D97)</f>
        <v>450</v>
      </c>
      <c r="E98" s="27">
        <f t="shared" si="26"/>
        <v>450</v>
      </c>
      <c r="F98" s="27">
        <f t="shared" si="26"/>
        <v>450</v>
      </c>
      <c r="G98" s="27">
        <f t="shared" si="26"/>
        <v>450</v>
      </c>
      <c r="H98" s="27">
        <f t="shared" si="26"/>
        <v>450</v>
      </c>
      <c r="I98" s="27">
        <f t="shared" si="26"/>
        <v>450</v>
      </c>
      <c r="J98" s="27">
        <f t="shared" si="26"/>
        <v>450</v>
      </c>
      <c r="K98" s="27">
        <f t="shared" si="26"/>
        <v>450</v>
      </c>
      <c r="L98" s="27">
        <f t="shared" si="26"/>
        <v>450</v>
      </c>
      <c r="M98" s="27">
        <f t="shared" si="26"/>
        <v>450</v>
      </c>
      <c r="N98" s="27">
        <f t="shared" si="26"/>
        <v>450</v>
      </c>
      <c r="O98" s="27">
        <f t="shared" si="26"/>
        <v>450</v>
      </c>
      <c r="P98" s="27">
        <f t="shared" si="26"/>
        <v>450</v>
      </c>
      <c r="Q98" s="27">
        <f t="shared" si="26"/>
        <v>450</v>
      </c>
      <c r="R98" s="27">
        <f t="shared" si="26"/>
        <v>450</v>
      </c>
      <c r="S98" s="27">
        <f t="shared" si="26"/>
        <v>450</v>
      </c>
      <c r="T98" s="27">
        <f t="shared" si="26"/>
        <v>450</v>
      </c>
      <c r="U98" s="27">
        <f t="shared" si="26"/>
        <v>450</v>
      </c>
      <c r="V98" s="27">
        <f t="shared" si="26"/>
        <v>450</v>
      </c>
      <c r="W98" s="27">
        <f t="shared" si="26"/>
        <v>450</v>
      </c>
      <c r="X98" s="27">
        <f t="shared" si="26"/>
        <v>450</v>
      </c>
      <c r="Y98" s="27">
        <f t="shared" si="26"/>
        <v>450</v>
      </c>
      <c r="Z98" s="27">
        <f t="shared" si="26"/>
        <v>450</v>
      </c>
      <c r="AA98" s="27">
        <f t="shared" si="26"/>
        <v>450</v>
      </c>
      <c r="AB98" s="27"/>
    </row>
    <row r="99" spans="1:28" ht="12" hidden="1" outlineLevel="1">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row>
    <row r="100" spans="1:28" ht="12" hidden="1" outlineLevel="1">
      <c r="A100" s="27"/>
      <c r="B100" s="27" t="s">
        <v>54</v>
      </c>
      <c r="C100" s="27"/>
      <c r="D100" s="27">
        <f t="shared" ref="D100:AA100" si="27">D90-D98</f>
        <v>-450</v>
      </c>
      <c r="E100" s="27">
        <f t="shared" si="27"/>
        <v>-450</v>
      </c>
      <c r="F100" s="27">
        <f t="shared" si="27"/>
        <v>-450</v>
      </c>
      <c r="G100" s="27">
        <f t="shared" si="27"/>
        <v>-450</v>
      </c>
      <c r="H100" s="27">
        <f t="shared" si="27"/>
        <v>-450</v>
      </c>
      <c r="I100" s="27">
        <f t="shared" si="27"/>
        <v>-450</v>
      </c>
      <c r="J100" s="27">
        <f t="shared" si="27"/>
        <v>-450</v>
      </c>
      <c r="K100" s="27">
        <f t="shared" si="27"/>
        <v>-450</v>
      </c>
      <c r="L100" s="27">
        <f t="shared" si="27"/>
        <v>-450</v>
      </c>
      <c r="M100" s="27">
        <f t="shared" si="27"/>
        <v>-450</v>
      </c>
      <c r="N100" s="27">
        <f t="shared" si="27"/>
        <v>-450</v>
      </c>
      <c r="O100" s="27">
        <f t="shared" si="27"/>
        <v>-450</v>
      </c>
      <c r="P100" s="27">
        <f t="shared" si="27"/>
        <v>-450</v>
      </c>
      <c r="Q100" s="27">
        <f t="shared" si="27"/>
        <v>-450</v>
      </c>
      <c r="R100" s="27">
        <f t="shared" si="27"/>
        <v>-450</v>
      </c>
      <c r="S100" s="27">
        <f t="shared" si="27"/>
        <v>-450</v>
      </c>
      <c r="T100" s="27">
        <f t="shared" si="27"/>
        <v>-450</v>
      </c>
      <c r="U100" s="27">
        <f t="shared" si="27"/>
        <v>-450</v>
      </c>
      <c r="V100" s="27">
        <f t="shared" si="27"/>
        <v>-450</v>
      </c>
      <c r="W100" s="27">
        <f t="shared" si="27"/>
        <v>-450</v>
      </c>
      <c r="X100" s="27">
        <f t="shared" si="27"/>
        <v>-450</v>
      </c>
      <c r="Y100" s="27">
        <f t="shared" si="27"/>
        <v>-450</v>
      </c>
      <c r="Z100" s="27">
        <f t="shared" si="27"/>
        <v>-450</v>
      </c>
      <c r="AA100" s="27">
        <f t="shared" si="27"/>
        <v>-450</v>
      </c>
      <c r="AB100" s="27"/>
    </row>
    <row r="101" spans="1:28" ht="12" hidden="1" outlineLevel="1">
      <c r="B101" s="8" t="s">
        <v>26</v>
      </c>
      <c r="D101" s="29" t="e">
        <f t="shared" ref="D101:AA101" si="28">D100/D83</f>
        <v>#DIV/0!</v>
      </c>
      <c r="E101" s="29" t="e">
        <f t="shared" si="28"/>
        <v>#DIV/0!</v>
      </c>
      <c r="F101" s="29" t="e">
        <f t="shared" si="28"/>
        <v>#DIV/0!</v>
      </c>
      <c r="G101" s="29" t="e">
        <f t="shared" si="28"/>
        <v>#DIV/0!</v>
      </c>
      <c r="H101" s="29" t="e">
        <f t="shared" si="28"/>
        <v>#DIV/0!</v>
      </c>
      <c r="I101" s="29" t="e">
        <f t="shared" si="28"/>
        <v>#DIV/0!</v>
      </c>
      <c r="J101" s="29" t="e">
        <f t="shared" si="28"/>
        <v>#DIV/0!</v>
      </c>
      <c r="K101" s="29" t="e">
        <f t="shared" si="28"/>
        <v>#DIV/0!</v>
      </c>
      <c r="L101" s="29" t="e">
        <f t="shared" si="28"/>
        <v>#DIV/0!</v>
      </c>
      <c r="M101" s="29" t="e">
        <f t="shared" si="28"/>
        <v>#DIV/0!</v>
      </c>
      <c r="N101" s="29" t="e">
        <f t="shared" si="28"/>
        <v>#DIV/0!</v>
      </c>
      <c r="O101" s="29" t="e">
        <f t="shared" si="28"/>
        <v>#DIV/0!</v>
      </c>
      <c r="P101" s="29" t="e">
        <f t="shared" si="28"/>
        <v>#DIV/0!</v>
      </c>
      <c r="Q101" s="29" t="e">
        <f t="shared" si="28"/>
        <v>#DIV/0!</v>
      </c>
      <c r="R101" s="29" t="e">
        <f t="shared" si="28"/>
        <v>#DIV/0!</v>
      </c>
      <c r="S101" s="29" t="e">
        <f t="shared" si="28"/>
        <v>#DIV/0!</v>
      </c>
      <c r="T101" s="29" t="e">
        <f t="shared" si="28"/>
        <v>#DIV/0!</v>
      </c>
      <c r="U101" s="29" t="e">
        <f t="shared" si="28"/>
        <v>#DIV/0!</v>
      </c>
      <c r="V101" s="29" t="e">
        <f t="shared" si="28"/>
        <v>#DIV/0!</v>
      </c>
      <c r="W101" s="29" t="e">
        <f t="shared" si="28"/>
        <v>#DIV/0!</v>
      </c>
      <c r="X101" s="29" t="e">
        <f t="shared" si="28"/>
        <v>#DIV/0!</v>
      </c>
      <c r="Y101" s="29" t="e">
        <f t="shared" si="28"/>
        <v>#DIV/0!</v>
      </c>
      <c r="Z101" s="29" t="e">
        <f t="shared" si="28"/>
        <v>#DIV/0!</v>
      </c>
      <c r="AA101" s="29" t="e">
        <f t="shared" si="28"/>
        <v>#DIV/0!</v>
      </c>
    </row>
    <row r="102" spans="1:28" ht="15.75" hidden="1" customHeight="1" outlineLevel="1"/>
    <row r="106" spans="1:28" ht="12.75">
      <c r="B106" s="36" t="s">
        <v>63</v>
      </c>
    </row>
    <row r="107" spans="1:28" ht="396" customHeight="1">
      <c r="B107" s="37" t="s">
        <v>2</v>
      </c>
    </row>
    <row r="108" spans="1:28" ht="15.75" customHeight="1">
      <c r="B108" s="37"/>
    </row>
    <row r="109" spans="1:28" ht="15.75" customHeight="1">
      <c r="B109" s="37"/>
    </row>
  </sheetData>
  <mergeCells count="2">
    <mergeCell ref="F6:H6"/>
    <mergeCell ref="B76:AA76"/>
  </mergeCells>
  <phoneticPr fontId="12"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outlinePr summaryBelow="0" summaryRight="0"/>
  </sheetPr>
  <dimension ref="B3:D19"/>
  <sheetViews>
    <sheetView showGridLines="0" workbookViewId="0">
      <selection activeCell="B35" sqref="B35"/>
    </sheetView>
  </sheetViews>
  <sheetFormatPr baseColWidth="10" defaultColWidth="14.33203125" defaultRowHeight="15.75" customHeight="1" outlineLevelCol="1"/>
  <cols>
    <col min="2" max="2" width="79.33203125" customWidth="1"/>
    <col min="3" max="3" width="14.33203125" outlineLevel="1"/>
  </cols>
  <sheetData>
    <row r="3" spans="2:4" ht="15.75" customHeight="1">
      <c r="B3" s="57" t="s">
        <v>34</v>
      </c>
      <c r="C3" s="54"/>
      <c r="D3" s="54"/>
    </row>
    <row r="4" spans="2:4" ht="15.75" customHeight="1">
      <c r="B4" s="3"/>
      <c r="C4" s="3"/>
      <c r="D4" s="3"/>
    </row>
    <row r="5" spans="2:4" ht="15.75" customHeight="1">
      <c r="B5" s="3" t="s">
        <v>8</v>
      </c>
      <c r="C5" s="3" t="s">
        <v>9</v>
      </c>
      <c r="D5" s="3" t="s">
        <v>10</v>
      </c>
    </row>
    <row r="6" spans="2:4" ht="15.75" customHeight="1">
      <c r="B6" s="3"/>
      <c r="C6" s="3"/>
      <c r="D6" s="3"/>
    </row>
    <row r="7" spans="2:4" ht="15.75" customHeight="1">
      <c r="B7" s="48" t="s">
        <v>5</v>
      </c>
      <c r="C7" s="5">
        <v>14995</v>
      </c>
      <c r="D7" s="5">
        <v>14995</v>
      </c>
    </row>
    <row r="8" spans="2:4" ht="15.75" customHeight="1">
      <c r="B8" s="3"/>
      <c r="C8" s="5"/>
      <c r="D8" s="5"/>
    </row>
    <row r="9" spans="2:4" ht="15.75" customHeight="1">
      <c r="B9" s="3" t="s">
        <v>11</v>
      </c>
      <c r="C9" s="5">
        <v>1000</v>
      </c>
      <c r="D9" s="5">
        <v>1500</v>
      </c>
    </row>
    <row r="10" spans="2:4" ht="15.75" customHeight="1">
      <c r="B10" s="3" t="s">
        <v>12</v>
      </c>
      <c r="C10" s="5">
        <v>800</v>
      </c>
      <c r="D10" s="5">
        <v>800</v>
      </c>
    </row>
    <row r="11" spans="2:4" ht="15.75" customHeight="1">
      <c r="B11" s="3" t="s">
        <v>35</v>
      </c>
      <c r="C11" s="3">
        <v>100</v>
      </c>
      <c r="D11" s="3">
        <v>100</v>
      </c>
    </row>
    <row r="12" spans="2:4" ht="15.75" customHeight="1">
      <c r="B12" s="3" t="s">
        <v>13</v>
      </c>
      <c r="C12" s="5">
        <v>1000</v>
      </c>
      <c r="D12" s="5">
        <v>1000</v>
      </c>
    </row>
    <row r="13" spans="2:4" ht="15.75" customHeight="1">
      <c r="B13" s="3" t="s">
        <v>14</v>
      </c>
      <c r="C13" s="5">
        <v>1000</v>
      </c>
      <c r="D13" s="5">
        <v>1000</v>
      </c>
    </row>
    <row r="14" spans="2:4" ht="15.75" customHeight="1">
      <c r="B14" s="3" t="s">
        <v>36</v>
      </c>
      <c r="C14" s="5">
        <v>0</v>
      </c>
      <c r="D14" s="5">
        <v>6000</v>
      </c>
    </row>
    <row r="15" spans="2:4" ht="15.75" customHeight="1">
      <c r="B15" s="3"/>
      <c r="C15" s="3"/>
      <c r="D15" s="3"/>
    </row>
    <row r="16" spans="2:4" ht="15.75" customHeight="1">
      <c r="B16" s="7" t="s">
        <v>40</v>
      </c>
      <c r="C16" s="10">
        <f>SUM(C7:C14)</f>
        <v>18895</v>
      </c>
      <c r="D16" s="10">
        <f>SUM(D7:D14)</f>
        <v>25395</v>
      </c>
    </row>
    <row r="19" spans="2:2" ht="15.75" customHeight="1">
      <c r="B19" s="8" t="s">
        <v>42</v>
      </c>
    </row>
  </sheetData>
  <sheetCalcPr fullCalcOnLoad="1"/>
  <mergeCells count="1">
    <mergeCell ref="B3:D3"/>
  </mergeCells>
  <phoneticPr fontId="12"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Sample Fin Model - Scenerio 1</vt:lpstr>
      <vt:lpstr>Sample Fin Model - Scenerio 2</vt:lpstr>
      <vt:lpstr>Sample Fin Model - Scenerio 3</vt:lpstr>
      <vt:lpstr>Inital Startup Costs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Muhssin El-Yacoubi</dc:creator>
  <cp:lastModifiedBy>Simon R</cp:lastModifiedBy>
  <dcterms:created xsi:type="dcterms:W3CDTF">2020-08-13T00:14:46Z</dcterms:created>
  <dcterms:modified xsi:type="dcterms:W3CDTF">2025-03-26T09:23:58Z</dcterms:modified>
</cp:coreProperties>
</file>